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4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'Notes'!$A$1:$J$208</definedName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<sst xmlns="http://schemas.openxmlformats.org/spreadsheetml/2006/main" count="386" uniqueCount="295">
  <si>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</si>
  <si>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</si>
  <si>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</si>
  <si>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</si>
  <si>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</si>
  <si>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</si>
  <si>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</si>
  <si>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</si>
  <si>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</si>
  <si>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</si>
  <si>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</si>
  <si>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</si>
  <si>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</si>
  <si>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</si>
  <si>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</si>
  <si>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</si>
  <si>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</si>
  <si>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</si>
  <si>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</si>
  <si>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</si>
  <si>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</si>
  <si>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</si>
  <si>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</si>
  <si>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</si>
  <si>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</si>
  <si>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</si>
  <si>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</si>
  <si>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</si>
  <si>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</si>
  <si>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</si>
  <si>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</si>
  <si>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</si>
  <si>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</si>
  <si>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</si>
  <si>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</si>
  <si>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</si>
  <si>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</si>
  <si>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</si>
  <si>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</si>
  <si>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</si>
  <si>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</si>
  <si>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</si>
  <si>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</si>
  <si>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</si>
  <si>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</si>
  <si>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</si>
  <si>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</si>
  <si>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</si>
  <si>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</si>
  <si>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</si>
  <si>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</si>
  <si>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</si>
  <si>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</si>
  <si>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</si>
  <si>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</si>
  <si>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</si>
  <si>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</si>
  <si>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</si>
  <si>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</si>
  <si>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</si>
  <si>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</si>
  <si>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</si>
  <si>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</si>
  <si>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</si>
  <si>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</si>
  <si>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</si>
  <si>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</si>
  <si>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</si>
  <si>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</si>
  <si>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</si>
  <si>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</si>
  <si>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</si>
  <si>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</si>
  <si>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</si>
  <si>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</si>
  <si>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</si>
  <si>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</si>
  <si>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</si>
  <si>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</si>
  <si>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</si>
  <si>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</si>
  <si>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</si>
  <si>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</si>
  <si>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</si>
  <si>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</si>
  <si>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</si>
  <si>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</si>
  <si>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</si>
  <si>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</si>
  <si>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</si>
  <si>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</si>
  <si>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</si>
  <si>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</si>
  <si>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</si>
  <si>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</si>
  <si>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</si>
  <si>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</si>
  <si>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</si>
  <si>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</si>
  <si>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</si>
  <si>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</si>
  <si>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</si>
  <si>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</si>
  <si>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</si>
  <si>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</si>
  <si>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</si>
  <si>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</si>
  <si>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</si>
  <si>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</si>
  <si>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</si>
  <si>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</si>
  <si>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</si>
  <si>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</si>
  <si>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</si>
  <si>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</si>
  <si>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</si>
  <si>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</si>
  <si>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</si>
  <si>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</si>
  <si>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</si>
  <si>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</si>
  <si>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</si>
  <si>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</si>
  <si>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</si>
  <si>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</si>
  <si>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</si>
  <si>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</si>
  <si>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</si>
  <si>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</si>
  <si>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</si>
  <si>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</si>
  <si>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</si>
  <si>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</si>
  <si>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</si>
  <si>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</si>
  <si>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</si>
  <si>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</si>
  <si>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</si>
  <si>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</si>
  <si>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</si>
  <si>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</si>
  <si>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</si>
  <si>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</si>
  <si>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</si>
  <si>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</si>
  <si>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There were no significant changes in estimates of amount, which give a material effect in the current financial period.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</si>
  <si>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</si>
  <si>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</si>
  <si>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</si>
  <si>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</si>
  <si>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</si>
  <si>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</si>
  <si>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</si>
  <si>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Mr. Tan Chin Peng, a director of a subsidiary company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</si>
  <si>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</si>
  <si>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</si>
  <si>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</si>
  <si>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</si>
  <si>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</si>
  <si>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</si>
  <si>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</si>
  <si>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</si>
  <si>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There has been no change in the composition of the Group for the current quarter.</t>
  </si>
  <si>
    <t>Share of results of associates</t>
  </si>
  <si>
    <t>Net profit / (loss) for the period</t>
  </si>
  <si>
    <t xml:space="preserve">  Profit/ (Loss) from operations (RM'000)</t>
  </si>
  <si>
    <t>Balance as of 1 January 2009</t>
  </si>
  <si>
    <t>Redeemable secured loan stocks</t>
  </si>
  <si>
    <t>FRS 7</t>
  </si>
  <si>
    <t>Financial Instruments : Disclosures</t>
  </si>
  <si>
    <t>FRS 8</t>
  </si>
  <si>
    <t>Operating Segments</t>
  </si>
  <si>
    <t>FRS 139</t>
  </si>
  <si>
    <t>Financial Instruments : Recognition and Measurement</t>
  </si>
  <si>
    <t>Tax recoverable</t>
  </si>
  <si>
    <t>Reserves</t>
  </si>
  <si>
    <t>Payables</t>
  </si>
  <si>
    <t xml:space="preserve">Sales and purchases of trading items 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</si>
  <si>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</si>
  <si>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</si>
  <si>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</si>
  <si>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</si>
  <si>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</si>
  <si>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</si>
  <si>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</si>
  <si>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</si>
  <si>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</si>
  <si>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</si>
  <si>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</si>
  <si>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</si>
  <si>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</si>
  <si>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</si>
  <si>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</si>
  <si>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</si>
  <si>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</si>
  <si>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</si>
  <si>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</si>
  <si>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</si>
  <si>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statements  for the year ended 31 December 2009 and the accompanying explanatory notes attached to the interim financial report)</t>
  </si>
  <si>
    <t>CONDENSED CONSOLIDATED STATEMENT OF FINANCIAL POSITION - UNAUDITED</t>
  </si>
  <si>
    <t>2010</t>
  </si>
  <si>
    <t>31 DECEMBER</t>
  </si>
  <si>
    <t>2009</t>
  </si>
  <si>
    <t>(UNAUDITED)</t>
  </si>
  <si>
    <t>(AUDITED)</t>
  </si>
  <si>
    <t>(The condensed consolidated statement of financial position should be read in conjunction with the audited financial statements</t>
  </si>
  <si>
    <t>for the year ended 31 December 2009 and the accompanying explanatory notes attached to the interim financial report)</t>
  </si>
  <si>
    <t xml:space="preserve">(The condensed consolidated statement of changes in equity should be read in conjunction with the audited financial statements for the year </t>
  </si>
  <si>
    <t>ended 31 December 2009 and the accompanying explanatory notes attached to the interim financial report)</t>
  </si>
  <si>
    <t>(The condensed consolidated cash flow statement should be read in conjunction with the audited financial statements</t>
  </si>
  <si>
    <t xml:space="preserve">The significant accounting policies adopted are consistent with those of the audited financial statements for the year ended  </t>
  </si>
  <si>
    <t>FRS 101</t>
  </si>
  <si>
    <t>Presentation of Financial Statements (Revised)</t>
  </si>
  <si>
    <t>FRS 123</t>
  </si>
  <si>
    <t>Borrowing Costs (Revised)</t>
  </si>
  <si>
    <t>The auditors' report on the financial statements for the year ended 31 December 2009 was not qualified.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</si>
  <si>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</si>
  <si>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</si>
  <si>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</si>
  <si>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</si>
  <si>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</si>
  <si>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</si>
  <si>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</si>
  <si>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</si>
  <si>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</si>
  <si>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</si>
  <si>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</si>
  <si>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</si>
  <si>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</si>
  <si>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</si>
  <si>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</si>
  <si>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</si>
  <si>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Under provision in prior years</t>
  </si>
  <si>
    <t>There were no material events subsequent to the end of the current quarter.</t>
  </si>
  <si>
    <t>CUMULATIVE</t>
  </si>
  <si>
    <t>FOR THE QUARTER  AND SIX MONTHS ENDED 30 JUNE 2010</t>
  </si>
  <si>
    <t>30-6-2010</t>
  </si>
  <si>
    <t>30-6-2009</t>
  </si>
  <si>
    <t>AS AT 30 JUNE 2010</t>
  </si>
  <si>
    <t xml:space="preserve">30 JUNE </t>
  </si>
  <si>
    <t>FOR THE SIX MONTHS ENDED 30 JUNE 2010</t>
  </si>
  <si>
    <t>Balance as of 30 June 2010</t>
  </si>
  <si>
    <t>Balance as of 30 June 2009</t>
  </si>
  <si>
    <t>6 months</t>
  </si>
  <si>
    <t>FOR THE 6 MONTHS ENDED 30 JUNE 2010</t>
  </si>
  <si>
    <t>NOTES TO THE INTERIM FINANCIAL STATEMENTS FOR THE 2ND QUARTER ENDED 30 JUNE 2010</t>
  </si>
  <si>
    <t>Conversion of ICSLS into shares</t>
  </si>
  <si>
    <t>Cash and cash equivalents at 30 June</t>
  </si>
  <si>
    <t>The analysis by activity of the Group for the financial period ended 30 June 2010 are as follows:</t>
  </si>
  <si>
    <t xml:space="preserve">                  6 months ended</t>
  </si>
  <si>
    <t xml:space="preserve">Profit/(Loss) before taxation </t>
  </si>
  <si>
    <t>Significant transactions between the Group with the related parties during the financial period ended 30 June  2010 were as follows:</t>
  </si>
  <si>
    <t>3 months ended</t>
  </si>
  <si>
    <t>6 months ended</t>
  </si>
  <si>
    <t>The transactions were entered in the normal course of business and have been established under normal commercial terms that are</t>
  </si>
  <si>
    <t>no less favourable than those arranged with independent third parties.</t>
  </si>
  <si>
    <t>taxation being made on certain profitable subsidiary companies.</t>
  </si>
  <si>
    <t>The Directors do not recommend any dividend for the period ended 30 June 2010.</t>
  </si>
  <si>
    <t xml:space="preserve">        6 months ended </t>
  </si>
  <si>
    <t>30.6.2010</t>
  </si>
  <si>
    <t>30.6.2009</t>
  </si>
  <si>
    <t>There have been no issuance and repayment of debt and equity securities for the financial quarter ended 30 June 2010.</t>
  </si>
  <si>
    <t>The Group's effective tax rate for the period ended 30 June 2010 was higher than the statutory tax rate due to under provision of</t>
  </si>
  <si>
    <t>The valuations of  land and building have been brought forward without amendments from the previous annual financial statements.</t>
  </si>
  <si>
    <t>There were no profit on sale of investments or properties for the current financial period. However, one of Emico's wholly owned</t>
  </si>
  <si>
    <t>subsidiary, Emico Penang Sdn Bhd has entered into a Sale and Purchase Agreement dated 28 May 2010 with Top Degree (M) Sdn</t>
  </si>
  <si>
    <t>There were no material litigations as at 23 August 2010.</t>
  </si>
  <si>
    <t>Bhd for the disposal of a piece of leasehold land together with  a factory building for  a total consideration of RM3.90 million. The</t>
  </si>
  <si>
    <t>transaction is expected to be completed by the 4th Quarter 2010. Based on the audited accounts as at 31 December 2009, the expected</t>
  </si>
  <si>
    <t>profit from the disposal is RM2.75 million. However, the actual profit will only be recognised based on the date of completion.</t>
  </si>
  <si>
    <t>The Group revenue for the six months ended 30 June 2010 increased by 10.4% as compared to 2009 mainly due to higher contribution</t>
  </si>
  <si>
    <t>For the current quarter under review, the Group posted revenue of RM20.50 million as compared to RM13.69 million in the preceding</t>
  </si>
  <si>
    <t xml:space="preserve">quarter on the back of higher sales achieved by all divisions. As such , the Group posted a profit before taxation of RM0.36 million </t>
  </si>
  <si>
    <t>for the quarter ended 30 June 2010 as compared to a loss before taxation of RM0.48 million in preceding quarter.</t>
  </si>
  <si>
    <t>The Group expects the business environment to improve gradually, though the challenging conditions such as the fluctuation in</t>
  </si>
  <si>
    <t>exchange rates and increased in interest rates will still prevails. Nevertheless, the Group continue to improve on cost reduction and</t>
  </si>
  <si>
    <t>improve efficiency.</t>
  </si>
  <si>
    <t>nature, size or incidence during the quarter under review.</t>
  </si>
  <si>
    <t>Other than the new standards stated above, the Group has also adopted the various amendments and interpretations to the existing</t>
  </si>
  <si>
    <t>standards.</t>
  </si>
  <si>
    <t>The interim financial statements are unaudited and has been prepared in compliance with FRS 134,  Interim  Financial Reporting</t>
  </si>
  <si>
    <t xml:space="preserve">and paragraph 9.22 of the Listing Requirements of Bursa Malaysia Securities  Berhad. </t>
  </si>
  <si>
    <t>The interim financial statements should be read in conjunction with the audited financial statements of the Group for the year ended</t>
  </si>
  <si>
    <t>31 December 2009. These explanatory notes attached to the interim financial statements provide an explanation of events and</t>
  </si>
  <si>
    <t>transactions that are significant to an understanding of the changes in the financial position and performance of the Group since the</t>
  </si>
  <si>
    <t>financial year ended 31 December 2009.</t>
  </si>
  <si>
    <t>31 December 2009, except for the adoption of the following new Financial Reporting Standards ("FRSs") with effect from 1 January</t>
  </si>
  <si>
    <t>2010.</t>
  </si>
  <si>
    <t>The adoption of the above standards, amendments and interpretations do not have significant impact on the financial statements of</t>
  </si>
  <si>
    <t>the Group.</t>
  </si>
  <si>
    <t xml:space="preserve">There were no items affecting assets, liabilities, equity, net income or cash flows of the Group that are unusual because of their </t>
  </si>
  <si>
    <t>Basic, profit/(loss) for the period (sen)</t>
  </si>
  <si>
    <t>Number of ordinary shares used as denominator (per 1000 shares)</t>
  </si>
  <si>
    <t>from the property development division. However, the Group recorded a loss before taxation of RM0.12 million as compared to a</t>
  </si>
  <si>
    <t xml:space="preserve">profit of RM0.84 million for the 6 months ended 30 June 2009 due to lower profit margin from the property development division.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</si>
</sst>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zoomScalePageLayoutView="0" workbookViewId="0" topLeftCell="A41">
      <selection activeCell="A53" sqref="A53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196</v>
      </c>
      <c r="B2" s="1"/>
      <c r="C2" s="1"/>
      <c r="D2" s="1"/>
      <c r="E2" s="1"/>
    </row>
    <row r="3" spans="1:5" ht="12.75">
      <c r="A3" s="2" t="s">
        <v>235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9" t="s">
        <v>9</v>
      </c>
      <c r="C5" s="60"/>
      <c r="E5" s="69" t="s">
        <v>234</v>
      </c>
      <c r="F5" s="70"/>
    </row>
    <row r="6" spans="1:6" ht="12.75">
      <c r="A6" s="1"/>
      <c r="B6" s="61" t="s">
        <v>1</v>
      </c>
      <c r="C6" s="61" t="s">
        <v>8</v>
      </c>
      <c r="E6" s="61" t="s">
        <v>4</v>
      </c>
      <c r="F6" s="61" t="s">
        <v>8</v>
      </c>
    </row>
    <row r="7" spans="1:6" ht="12.75">
      <c r="A7" s="1"/>
      <c r="B7" s="62" t="s">
        <v>2</v>
      </c>
      <c r="C7" s="62" t="s">
        <v>2</v>
      </c>
      <c r="E7" s="62" t="s">
        <v>2</v>
      </c>
      <c r="F7" s="62" t="s">
        <v>2</v>
      </c>
    </row>
    <row r="8" spans="1:6" ht="12.75">
      <c r="A8" s="1"/>
      <c r="B8" s="62" t="s">
        <v>3</v>
      </c>
      <c r="C8" s="62" t="s">
        <v>3</v>
      </c>
      <c r="E8" s="62" t="s">
        <v>5</v>
      </c>
      <c r="F8" s="62" t="s">
        <v>5</v>
      </c>
    </row>
    <row r="9" spans="1:6" ht="12.75">
      <c r="A9" s="1"/>
      <c r="B9" s="63" t="s">
        <v>236</v>
      </c>
      <c r="C9" s="63" t="s">
        <v>237</v>
      </c>
      <c r="E9" s="63" t="s">
        <v>236</v>
      </c>
      <c r="F9" s="63" t="s">
        <v>237</v>
      </c>
    </row>
    <row r="10" spans="1:6" ht="12.75">
      <c r="A10" s="1"/>
      <c r="B10" s="64" t="s">
        <v>6</v>
      </c>
      <c r="C10" s="64" t="s">
        <v>6</v>
      </c>
      <c r="E10" s="64" t="s">
        <v>6</v>
      </c>
      <c r="F10" s="64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4"/>
      <c r="B12" s="3"/>
      <c r="C12" s="3"/>
      <c r="E12" s="3"/>
      <c r="F12" s="3"/>
    </row>
    <row r="13" spans="1:8" ht="12.75">
      <c r="A13" s="1" t="s">
        <v>12</v>
      </c>
      <c r="B13" s="10">
        <v>20499</v>
      </c>
      <c r="C13" s="10">
        <v>15956</v>
      </c>
      <c r="E13" s="10">
        <v>34190</v>
      </c>
      <c r="F13" s="10">
        <v>30968</v>
      </c>
      <c r="G13" s="1"/>
      <c r="H13" s="1"/>
    </row>
    <row r="14" spans="1:8" ht="12.75">
      <c r="A14" s="1" t="s">
        <v>180</v>
      </c>
      <c r="B14" s="8">
        <v>-17109</v>
      </c>
      <c r="C14" s="8">
        <v>-10982</v>
      </c>
      <c r="E14" s="8">
        <v>-28546</v>
      </c>
      <c r="F14" s="8">
        <v>-23940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181</v>
      </c>
      <c r="B16" s="10">
        <f>SUM(B13:B15)</f>
        <v>3390</v>
      </c>
      <c r="C16" s="10">
        <f>SUM(C13:C15)</f>
        <v>4974</v>
      </c>
      <c r="E16" s="10">
        <f>SUM(E13:E15)</f>
        <v>5644</v>
      </c>
      <c r="F16" s="10">
        <f>SUM(F13:F15)</f>
        <v>7028</v>
      </c>
      <c r="G16" s="1"/>
      <c r="H16" s="1"/>
    </row>
    <row r="17" spans="1:8" ht="12.75">
      <c r="A17" s="1" t="s">
        <v>182</v>
      </c>
      <c r="B17" s="10">
        <v>49</v>
      </c>
      <c r="C17" s="10">
        <v>135</v>
      </c>
      <c r="E17" s="10">
        <v>268</v>
      </c>
      <c r="F17" s="10">
        <v>374</v>
      </c>
      <c r="G17" s="1"/>
      <c r="H17" s="1"/>
    </row>
    <row r="18" spans="1:8" ht="12.75">
      <c r="A18" s="1" t="s">
        <v>183</v>
      </c>
      <c r="B18" s="10">
        <v>-623</v>
      </c>
      <c r="C18" s="10">
        <v>-900</v>
      </c>
      <c r="E18" s="10">
        <v>-1233</v>
      </c>
      <c r="F18" s="10">
        <v>-1459</v>
      </c>
      <c r="G18" s="1"/>
      <c r="H18" s="1"/>
    </row>
    <row r="19" spans="1:8" ht="12.75">
      <c r="A19" s="1" t="s">
        <v>184</v>
      </c>
      <c r="B19" s="8">
        <v>-1698</v>
      </c>
      <c r="C19" s="8">
        <v>-2109</v>
      </c>
      <c r="E19" s="8">
        <v>-3585</v>
      </c>
      <c r="F19" s="8">
        <v>-3665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185</v>
      </c>
      <c r="B21" s="10">
        <f>SUM(B16:B19)</f>
        <v>1118</v>
      </c>
      <c r="C21" s="10">
        <f>SUM(C16:C19)</f>
        <v>2100</v>
      </c>
      <c r="E21" s="10">
        <f>SUM(E16:E19)</f>
        <v>1094</v>
      </c>
      <c r="F21" s="10">
        <f>SUM(F16:F19)</f>
        <v>2278</v>
      </c>
      <c r="G21" s="1"/>
      <c r="H21" s="1"/>
    </row>
    <row r="22" spans="1:8" ht="12.75">
      <c r="A22" s="1" t="s">
        <v>186</v>
      </c>
      <c r="B22" s="10">
        <v>-757</v>
      </c>
      <c r="C22" s="10">
        <v>-639</v>
      </c>
      <c r="E22" s="10">
        <v>-1212</v>
      </c>
      <c r="F22" s="10">
        <v>-1434</v>
      </c>
      <c r="G22" s="1"/>
      <c r="H22" s="1"/>
    </row>
    <row r="23" spans="1:8" ht="12.75">
      <c r="A23" s="1" t="s">
        <v>163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102</v>
      </c>
      <c r="B25" s="7">
        <f>SUM(B21:B23)</f>
        <v>361</v>
      </c>
      <c r="C25" s="7">
        <f>SUM(C21:C23)</f>
        <v>1461</v>
      </c>
      <c r="E25" s="7">
        <f>SUM(E21:E23)</f>
        <v>-118</v>
      </c>
      <c r="F25" s="7">
        <f>SUM(F21:F23)</f>
        <v>844</v>
      </c>
      <c r="G25" s="1"/>
      <c r="H25" s="1"/>
    </row>
    <row r="26" spans="1:8" ht="12.75">
      <c r="A26" s="1" t="s">
        <v>187</v>
      </c>
      <c r="B26" s="8">
        <v>-53</v>
      </c>
      <c r="C26" s="8">
        <v>-247</v>
      </c>
      <c r="E26" s="8">
        <v>-194</v>
      </c>
      <c r="F26" s="8">
        <v>-302</v>
      </c>
      <c r="G26" s="1"/>
      <c r="H26" s="1"/>
    </row>
    <row r="27" spans="1:6" ht="12.75">
      <c r="A27" s="46"/>
      <c r="B27" s="43"/>
      <c r="C27" s="43"/>
      <c r="E27" s="43"/>
      <c r="F27" s="43"/>
    </row>
    <row r="28" spans="1:6" ht="13.5" thickBot="1">
      <c r="A28" s="2" t="s">
        <v>178</v>
      </c>
      <c r="B28" s="57">
        <f>+B25+B26</f>
        <v>308</v>
      </c>
      <c r="C28" s="57">
        <f>+C25+C26</f>
        <v>1214</v>
      </c>
      <c r="E28" s="57">
        <f>+E25+E26</f>
        <v>-312</v>
      </c>
      <c r="F28" s="57">
        <f>+F25+F26</f>
        <v>542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191</v>
      </c>
      <c r="B30" s="1"/>
      <c r="C30" s="1"/>
      <c r="E30" s="1"/>
      <c r="F30" s="1"/>
    </row>
    <row r="31" spans="1:6" ht="12.75">
      <c r="A31" s="1" t="s">
        <v>127</v>
      </c>
      <c r="B31" s="7">
        <f>+B28-B32</f>
        <v>124</v>
      </c>
      <c r="C31" s="7">
        <v>1198</v>
      </c>
      <c r="E31" s="7">
        <f>+E28-E32</f>
        <v>-510</v>
      </c>
      <c r="F31" s="7">
        <v>546</v>
      </c>
    </row>
    <row r="32" spans="1:6" ht="12.75">
      <c r="A32" s="1" t="s">
        <v>128</v>
      </c>
      <c r="B32" s="7">
        <v>184</v>
      </c>
      <c r="C32" s="7">
        <v>16</v>
      </c>
      <c r="E32" s="7">
        <v>198</v>
      </c>
      <c r="F32" s="8">
        <v>-4</v>
      </c>
    </row>
    <row r="33" spans="1:6" ht="12.75">
      <c r="A33" s="1"/>
      <c r="B33" s="15"/>
      <c r="C33" s="15"/>
      <c r="E33" s="15"/>
      <c r="F33" s="10"/>
    </row>
    <row r="34" spans="1:6" ht="13.5" thickBot="1">
      <c r="A34" s="2" t="s">
        <v>0</v>
      </c>
      <c r="B34" s="40">
        <f>+B31+B32</f>
        <v>308</v>
      </c>
      <c r="C34" s="40">
        <f>+C31+C32</f>
        <v>1214</v>
      </c>
      <c r="E34" s="40">
        <f>+E31+E32</f>
        <v>-312</v>
      </c>
      <c r="F34" s="40">
        <f>+F31+F32</f>
        <v>542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188</v>
      </c>
      <c r="B36" s="1"/>
      <c r="C36" s="1"/>
      <c r="E36" s="1"/>
      <c r="F36" s="1"/>
    </row>
    <row r="37" spans="1:6" ht="12.75">
      <c r="A37" s="1" t="s">
        <v>192</v>
      </c>
      <c r="B37" s="1"/>
      <c r="C37" s="1"/>
      <c r="E37" s="1"/>
      <c r="F37" s="1"/>
    </row>
    <row r="38" spans="1:6" ht="12.75">
      <c r="A38" s="1" t="s">
        <v>193</v>
      </c>
      <c r="B38" s="7">
        <v>66</v>
      </c>
      <c r="C38" s="7">
        <v>-209</v>
      </c>
      <c r="E38" s="7">
        <v>-160</v>
      </c>
      <c r="F38" s="7">
        <v>-5</v>
      </c>
    </row>
    <row r="39" spans="1:6" ht="12.75">
      <c r="A39" s="1"/>
      <c r="B39" s="58"/>
      <c r="C39" s="58"/>
      <c r="E39" s="58"/>
      <c r="F39" s="58"/>
    </row>
    <row r="40" spans="1:6" ht="13.5" thickBot="1">
      <c r="A40" s="1" t="s">
        <v>189</v>
      </c>
      <c r="B40" s="44">
        <f>SUM(B34:B38)</f>
        <v>374</v>
      </c>
      <c r="C40" s="44">
        <f>+C28+C38</f>
        <v>1005</v>
      </c>
      <c r="E40" s="44">
        <f>SUM(E34:E38)</f>
        <v>-472</v>
      </c>
      <c r="F40" s="44">
        <f>+F28+F38</f>
        <v>537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190</v>
      </c>
      <c r="B43" s="1"/>
      <c r="C43" s="1"/>
      <c r="E43" s="1"/>
      <c r="F43" s="1"/>
    </row>
    <row r="44" spans="1:6" ht="12.75">
      <c r="A44" s="1" t="s">
        <v>127</v>
      </c>
      <c r="B44" s="7">
        <f>+B40-B45</f>
        <v>190</v>
      </c>
      <c r="C44" s="7">
        <f>+C31+C38</f>
        <v>989</v>
      </c>
      <c r="E44" s="7">
        <f>+E40-E45</f>
        <v>-670</v>
      </c>
      <c r="F44" s="7">
        <f>+F31+F38</f>
        <v>541</v>
      </c>
    </row>
    <row r="45" spans="1:6" ht="12.75">
      <c r="A45" s="1" t="s">
        <v>128</v>
      </c>
      <c r="B45" s="7">
        <f>+B32</f>
        <v>184</v>
      </c>
      <c r="C45" s="7">
        <f>+C32</f>
        <v>16</v>
      </c>
      <c r="E45" s="7">
        <f>+E32</f>
        <v>198</v>
      </c>
      <c r="F45" s="7">
        <f>+F32</f>
        <v>-4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374</v>
      </c>
      <c r="C47" s="9">
        <f>+C44+C45</f>
        <v>1005</v>
      </c>
      <c r="D47" s="66"/>
      <c r="E47" s="9">
        <f>+E44+E45</f>
        <v>-472</v>
      </c>
      <c r="F47" s="9">
        <f>+F44+F45</f>
        <v>537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194</v>
      </c>
      <c r="B50" s="1"/>
      <c r="C50" s="1"/>
      <c r="E50" s="1"/>
      <c r="F50" s="1"/>
    </row>
    <row r="51" spans="1:6" ht="12.75">
      <c r="A51" s="2" t="s">
        <v>195</v>
      </c>
      <c r="B51" s="1"/>
      <c r="C51" s="1"/>
      <c r="E51" s="1"/>
      <c r="F51" s="1"/>
    </row>
    <row r="52" spans="1:6" ht="13.5" thickBot="1">
      <c r="A52" s="1" t="s">
        <v>291</v>
      </c>
      <c r="B52" s="50">
        <f>+Notes!G206</f>
        <v>0.12926496189811001</v>
      </c>
      <c r="C52" s="50">
        <f>+Notes!H206</f>
        <v>1.2488663254349661</v>
      </c>
      <c r="E52" s="50">
        <f>+Notes!I206</f>
        <v>-0.5316542787744847</v>
      </c>
      <c r="F52" s="50">
        <f>+Notes!J206</f>
        <v>0.5691828160997425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142</v>
      </c>
      <c r="B54" s="47" t="s">
        <v>143</v>
      </c>
      <c r="C54" s="47" t="s">
        <v>143</v>
      </c>
      <c r="E54" s="47" t="s">
        <v>143</v>
      </c>
      <c r="F54" s="47" t="s">
        <v>143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197</v>
      </c>
      <c r="B57" s="1"/>
      <c r="C57" s="1"/>
      <c r="D57" s="1"/>
    </row>
    <row r="58" spans="1:4" ht="12.75">
      <c r="A58" s="1" t="s">
        <v>198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PageLayoutView="0" workbookViewId="0" topLeftCell="A46">
      <selection activeCell="F64" sqref="F64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199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238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239</v>
      </c>
      <c r="G5" s="3"/>
      <c r="H5" s="16" t="s">
        <v>201</v>
      </c>
    </row>
    <row r="6" spans="6:8" ht="12.75">
      <c r="F6" s="16" t="s">
        <v>200</v>
      </c>
      <c r="G6" s="3"/>
      <c r="H6" s="16" t="s">
        <v>202</v>
      </c>
    </row>
    <row r="7" spans="6:8" ht="12.75">
      <c r="F7" s="16" t="s">
        <v>203</v>
      </c>
      <c r="G7" s="3"/>
      <c r="H7" s="16" t="s">
        <v>204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107</v>
      </c>
      <c r="B10" s="1"/>
      <c r="C10" s="1"/>
      <c r="D10" s="1"/>
      <c r="E10" s="1"/>
      <c r="F10" s="32"/>
      <c r="G10" s="3"/>
      <c r="H10" s="32"/>
    </row>
    <row r="11" spans="1:8" ht="12.75">
      <c r="A11" s="2" t="s">
        <v>114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11177</v>
      </c>
      <c r="G12" s="7"/>
      <c r="H12" s="5">
        <v>11433</v>
      </c>
    </row>
    <row r="13" spans="1:8" ht="12.75">
      <c r="A13" s="1" t="s">
        <v>135</v>
      </c>
      <c r="B13" s="1"/>
      <c r="C13" s="1"/>
      <c r="D13" s="1"/>
      <c r="E13" s="1"/>
      <c r="F13" s="5">
        <v>1106</v>
      </c>
      <c r="G13" s="7"/>
      <c r="H13" s="5">
        <v>1121</v>
      </c>
    </row>
    <row r="14" spans="1:8" ht="12.75">
      <c r="A14" s="1" t="s">
        <v>21</v>
      </c>
      <c r="B14" s="1"/>
      <c r="C14" s="1"/>
      <c r="D14" s="1"/>
      <c r="E14" s="1"/>
      <c r="F14" s="5">
        <v>5185</v>
      </c>
      <c r="G14" s="7"/>
      <c r="H14" s="5">
        <v>5200</v>
      </c>
    </row>
    <row r="15" spans="1:8" ht="12.75">
      <c r="A15" s="1" t="s">
        <v>22</v>
      </c>
      <c r="B15" s="1"/>
      <c r="C15" s="1"/>
      <c r="D15" s="1"/>
      <c r="E15" s="1"/>
      <c r="F15" s="5">
        <v>1504</v>
      </c>
      <c r="G15" s="7"/>
      <c r="H15" s="5">
        <v>1504</v>
      </c>
    </row>
    <row r="16" spans="1:8" ht="12.75">
      <c r="A16" s="1" t="s">
        <v>93</v>
      </c>
      <c r="B16" s="1"/>
      <c r="C16" s="1"/>
      <c r="D16" s="1"/>
      <c r="E16" s="1"/>
      <c r="F16" s="5">
        <v>278</v>
      </c>
      <c r="G16" s="7"/>
      <c r="H16" s="5">
        <v>278</v>
      </c>
    </row>
    <row r="17" spans="1:8" ht="12.75">
      <c r="A17" s="1" t="s">
        <v>23</v>
      </c>
      <c r="B17" s="1"/>
      <c r="C17" s="1"/>
      <c r="D17" s="1"/>
      <c r="E17" s="1"/>
      <c r="F17" s="5">
        <v>552</v>
      </c>
      <c r="G17" s="7"/>
      <c r="H17" s="5">
        <v>552</v>
      </c>
    </row>
    <row r="18" spans="1:8" ht="12.75">
      <c r="A18" s="1" t="s">
        <v>24</v>
      </c>
      <c r="B18" s="1"/>
      <c r="C18" s="1"/>
      <c r="D18" s="1"/>
      <c r="E18" s="1"/>
      <c r="F18" s="6">
        <v>29303</v>
      </c>
      <c r="G18" s="10"/>
      <c r="H18" s="6">
        <v>29343</v>
      </c>
    </row>
    <row r="19" spans="1:8" ht="12.75">
      <c r="A19" s="1"/>
      <c r="B19" s="1"/>
      <c r="C19" s="1"/>
      <c r="D19" s="1"/>
      <c r="E19" s="1"/>
      <c r="F19" s="13">
        <f>SUM(F12:F18)</f>
        <v>49105</v>
      </c>
      <c r="G19" s="10"/>
      <c r="H19" s="13">
        <f>SUM(H12:H18)</f>
        <v>49431</v>
      </c>
    </row>
    <row r="20" spans="1:8" ht="12.75">
      <c r="A20" s="1"/>
      <c r="B20" s="1"/>
      <c r="C20" s="1"/>
      <c r="D20" s="1"/>
      <c r="E20" s="1"/>
      <c r="F20" s="7"/>
      <c r="G20" s="10"/>
      <c r="H20" s="7"/>
    </row>
    <row r="21" spans="1:8" ht="12.75">
      <c r="A21" s="2" t="s">
        <v>113</v>
      </c>
      <c r="B21" s="1"/>
      <c r="C21" s="1"/>
      <c r="D21" s="1"/>
      <c r="E21" s="1"/>
      <c r="F21" s="7"/>
      <c r="G21" s="10"/>
      <c r="H21" s="7"/>
    </row>
    <row r="22" spans="1:8" ht="12.75">
      <c r="A22" s="1" t="s">
        <v>14</v>
      </c>
      <c r="D22" s="1"/>
      <c r="E22" s="1"/>
      <c r="F22" s="12">
        <v>17716</v>
      </c>
      <c r="G22" s="10"/>
      <c r="H22" s="12">
        <v>21129</v>
      </c>
    </row>
    <row r="23" spans="1:8" ht="12.75">
      <c r="A23" s="1" t="s">
        <v>10</v>
      </c>
      <c r="B23" s="1"/>
      <c r="D23" s="1"/>
      <c r="E23" s="1"/>
      <c r="F23" s="5">
        <v>15440</v>
      </c>
      <c r="G23" s="10"/>
      <c r="H23" s="5">
        <v>13249</v>
      </c>
    </row>
    <row r="24" spans="1:8" ht="12.75">
      <c r="A24" s="1" t="s">
        <v>231</v>
      </c>
      <c r="B24" s="1"/>
      <c r="D24" s="1"/>
      <c r="E24" s="1"/>
      <c r="F24" s="5">
        <v>17184</v>
      </c>
      <c r="G24" s="10" t="s">
        <v>0</v>
      </c>
      <c r="H24" s="5">
        <v>14866</v>
      </c>
    </row>
    <row r="25" spans="1:8" ht="12.75">
      <c r="A25" s="1" t="s">
        <v>174</v>
      </c>
      <c r="B25" s="1"/>
      <c r="D25" s="1"/>
      <c r="E25" s="1"/>
      <c r="F25" s="5">
        <v>13</v>
      </c>
      <c r="G25" s="10"/>
      <c r="H25" s="5">
        <v>93</v>
      </c>
    </row>
    <row r="26" spans="1:8" ht="12.75">
      <c r="A26" s="1" t="s">
        <v>96</v>
      </c>
      <c r="B26" s="1"/>
      <c r="D26" s="1"/>
      <c r="E26" s="1"/>
      <c r="F26" s="5">
        <v>481</v>
      </c>
      <c r="G26" s="10"/>
      <c r="H26" s="5">
        <v>790</v>
      </c>
    </row>
    <row r="27" spans="1:8" ht="12.75">
      <c r="A27" s="1" t="s">
        <v>11</v>
      </c>
      <c r="B27" s="1"/>
      <c r="D27" s="1"/>
      <c r="E27" s="1"/>
      <c r="F27" s="6">
        <v>3877</v>
      </c>
      <c r="G27" s="10"/>
      <c r="H27" s="6">
        <v>3260</v>
      </c>
    </row>
    <row r="28" spans="2:8" ht="12.75">
      <c r="B28" s="1"/>
      <c r="C28" s="1"/>
      <c r="D28" s="1"/>
      <c r="E28" s="1"/>
      <c r="F28" s="13">
        <f>SUM(F22:F27)</f>
        <v>54711</v>
      </c>
      <c r="G28" s="10"/>
      <c r="H28" s="13">
        <f>SUM(H22:H27)</f>
        <v>53387</v>
      </c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1"/>
      <c r="B30" s="1"/>
      <c r="C30" s="1"/>
      <c r="D30" s="1"/>
      <c r="E30" s="1"/>
      <c r="F30" s="15"/>
      <c r="G30" s="10"/>
      <c r="H30" s="15"/>
    </row>
    <row r="31" spans="1:8" ht="13.5" thickBot="1">
      <c r="A31" s="2" t="s">
        <v>122</v>
      </c>
      <c r="B31" s="1"/>
      <c r="C31" s="1"/>
      <c r="D31" s="1"/>
      <c r="E31" s="1"/>
      <c r="F31" s="40">
        <f>+F28+F19</f>
        <v>103816</v>
      </c>
      <c r="G31" s="10"/>
      <c r="H31" s="40">
        <f>+H28+H19</f>
        <v>102818</v>
      </c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1"/>
      <c r="B33" s="1"/>
      <c r="C33" s="1"/>
      <c r="D33" s="1"/>
      <c r="E33" s="1"/>
      <c r="F33" s="7"/>
      <c r="G33" s="10"/>
      <c r="H33" s="7"/>
    </row>
    <row r="34" spans="1:8" ht="12.75">
      <c r="A34" s="2" t="s">
        <v>108</v>
      </c>
      <c r="B34" s="1"/>
      <c r="C34" s="1"/>
      <c r="D34" s="1"/>
      <c r="E34" s="1"/>
      <c r="F34" s="7"/>
      <c r="G34" s="10"/>
      <c r="H34" s="7"/>
    </row>
    <row r="35" spans="1:8" ht="12.75">
      <c r="A35" s="2" t="s">
        <v>109</v>
      </c>
      <c r="B35" s="1"/>
      <c r="C35" s="1"/>
      <c r="D35" s="1"/>
      <c r="E35" s="1"/>
      <c r="F35" s="7"/>
      <c r="G35" s="10"/>
      <c r="H35" s="7"/>
    </row>
    <row r="36" spans="1:8" ht="12.75">
      <c r="A36" s="1" t="s">
        <v>110</v>
      </c>
      <c r="B36" s="1"/>
      <c r="C36" s="1"/>
      <c r="D36" s="1"/>
      <c r="E36" s="1"/>
      <c r="F36" s="12">
        <v>95927</v>
      </c>
      <c r="G36" s="10"/>
      <c r="H36" s="12">
        <v>95927</v>
      </c>
    </row>
    <row r="37" spans="1:8" ht="12.75">
      <c r="A37" s="1" t="s">
        <v>175</v>
      </c>
      <c r="B37" s="1"/>
      <c r="C37" s="1"/>
      <c r="D37" s="1"/>
      <c r="E37" s="1"/>
      <c r="F37" s="5">
        <v>6843</v>
      </c>
      <c r="G37" s="10"/>
      <c r="H37" s="5">
        <v>7003</v>
      </c>
    </row>
    <row r="38" spans="1:8" ht="12.75">
      <c r="A38" s="1" t="s">
        <v>13</v>
      </c>
      <c r="C38" s="1"/>
      <c r="D38" s="1"/>
      <c r="E38" s="1"/>
      <c r="F38" s="5">
        <v>-77231</v>
      </c>
      <c r="G38" s="10"/>
      <c r="H38" s="5">
        <v>-76721</v>
      </c>
    </row>
    <row r="39" spans="1:8" ht="12.75">
      <c r="A39" s="1"/>
      <c r="C39" s="1"/>
      <c r="D39" s="1"/>
      <c r="E39" s="1"/>
      <c r="F39" s="12">
        <f>SUM(F36:F38)</f>
        <v>25539</v>
      </c>
      <c r="G39" s="10"/>
      <c r="H39" s="12">
        <f>SUM(H36:H38)</f>
        <v>26209</v>
      </c>
    </row>
    <row r="40" spans="1:8" ht="12.75">
      <c r="A40" s="1" t="s">
        <v>120</v>
      </c>
      <c r="B40" s="1"/>
      <c r="C40" s="1"/>
      <c r="D40" s="1"/>
      <c r="E40" s="1"/>
      <c r="F40" s="6">
        <v>8353</v>
      </c>
      <c r="G40" s="10"/>
      <c r="H40" s="6">
        <v>8155</v>
      </c>
    </row>
    <row r="41" spans="1:8" ht="12.75">
      <c r="A41" s="1" t="s">
        <v>119</v>
      </c>
      <c r="B41" s="1"/>
      <c r="C41" s="1"/>
      <c r="D41" s="1"/>
      <c r="E41" s="1"/>
      <c r="F41" s="13">
        <f>SUM(F39:F40)</f>
        <v>33892</v>
      </c>
      <c r="G41" s="10"/>
      <c r="H41" s="13">
        <f>+H39+H40</f>
        <v>34364</v>
      </c>
    </row>
    <row r="42" spans="1:8" ht="12.75">
      <c r="A42" s="1"/>
      <c r="B42" s="1"/>
      <c r="C42" s="1"/>
      <c r="D42" s="1"/>
      <c r="E42" s="1"/>
      <c r="F42" s="7"/>
      <c r="G42" s="10"/>
      <c r="H42" s="7"/>
    </row>
    <row r="43" spans="1:8" ht="12.75">
      <c r="A43" s="2" t="s">
        <v>112</v>
      </c>
      <c r="B43" s="1"/>
      <c r="C43" s="1"/>
      <c r="D43" s="1"/>
      <c r="E43" s="1"/>
      <c r="F43" s="7"/>
      <c r="G43" s="10"/>
      <c r="H43" s="7"/>
    </row>
    <row r="44" spans="1:8" ht="12.75">
      <c r="A44" s="1" t="s">
        <v>115</v>
      </c>
      <c r="B44" s="1"/>
      <c r="C44" s="1"/>
      <c r="D44" s="1"/>
      <c r="E44" s="1"/>
      <c r="F44" s="12">
        <v>570</v>
      </c>
      <c r="G44" s="10"/>
      <c r="H44" s="12">
        <v>538</v>
      </c>
    </row>
    <row r="45" spans="1:8" ht="12.75">
      <c r="A45" s="1" t="s">
        <v>116</v>
      </c>
      <c r="B45" s="1"/>
      <c r="C45" s="1"/>
      <c r="D45" s="1"/>
      <c r="E45" s="1"/>
      <c r="F45" s="6">
        <v>574</v>
      </c>
      <c r="G45" s="10"/>
      <c r="H45" s="6">
        <v>580</v>
      </c>
    </row>
    <row r="46" spans="1:8" ht="12.75">
      <c r="A46" s="1"/>
      <c r="B46" s="1"/>
      <c r="C46" s="1"/>
      <c r="D46" s="1"/>
      <c r="E46" s="1"/>
      <c r="F46" s="13">
        <f>SUM(F44:F45)</f>
        <v>1144</v>
      </c>
      <c r="G46" s="10"/>
      <c r="H46" s="13">
        <f>SUM(H44:H45)</f>
        <v>1118</v>
      </c>
    </row>
    <row r="47" spans="1:8" ht="12.75">
      <c r="A47" s="1"/>
      <c r="B47" s="1"/>
      <c r="C47" s="1"/>
      <c r="D47" s="1"/>
      <c r="E47" s="1"/>
      <c r="F47" s="7"/>
      <c r="G47" s="10"/>
      <c r="H47" s="7"/>
    </row>
    <row r="48" spans="1:8" ht="12.75">
      <c r="A48" s="2" t="s">
        <v>111</v>
      </c>
      <c r="B48" s="1"/>
      <c r="C48" s="1"/>
      <c r="D48" s="1"/>
      <c r="E48" s="1"/>
      <c r="F48" s="7"/>
      <c r="G48" s="10"/>
      <c r="H48" s="7"/>
    </row>
    <row r="49" spans="1:8" ht="12.75">
      <c r="A49" s="1" t="s">
        <v>176</v>
      </c>
      <c r="C49" s="1"/>
      <c r="D49" s="1"/>
      <c r="E49" s="1"/>
      <c r="F49" s="12">
        <v>30018</v>
      </c>
      <c r="G49" s="10"/>
      <c r="H49" s="12">
        <v>28340</v>
      </c>
    </row>
    <row r="50" spans="1:8" ht="12.75">
      <c r="A50" s="1" t="s">
        <v>167</v>
      </c>
      <c r="C50" s="1"/>
      <c r="D50" s="1"/>
      <c r="E50" s="1"/>
      <c r="F50" s="5">
        <v>35712</v>
      </c>
      <c r="G50" s="10"/>
      <c r="H50" s="5">
        <v>35712</v>
      </c>
    </row>
    <row r="51" spans="1:8" ht="12.75">
      <c r="A51" s="1" t="s">
        <v>117</v>
      </c>
      <c r="C51" s="1"/>
      <c r="D51" s="1"/>
      <c r="E51" s="1"/>
      <c r="F51" s="5">
        <v>1849</v>
      </c>
      <c r="G51" s="10"/>
      <c r="H51" s="5">
        <v>2219</v>
      </c>
    </row>
    <row r="52" spans="1:8" ht="12.75">
      <c r="A52" s="1" t="s">
        <v>32</v>
      </c>
      <c r="C52" s="1"/>
      <c r="D52" s="1"/>
      <c r="E52" s="1"/>
      <c r="F52" s="5">
        <v>1201</v>
      </c>
      <c r="G52" s="10"/>
      <c r="H52" s="5">
        <v>1065</v>
      </c>
    </row>
    <row r="53" spans="1:8" ht="12.75">
      <c r="A53" s="1"/>
      <c r="B53" s="1"/>
      <c r="C53" s="1"/>
      <c r="D53" s="1"/>
      <c r="E53" s="1"/>
      <c r="F53" s="13">
        <f>SUM(F49:F52)</f>
        <v>68780</v>
      </c>
      <c r="G53" s="10"/>
      <c r="H53" s="13">
        <f>SUM(H49:H52)</f>
        <v>67336</v>
      </c>
    </row>
    <row r="54" spans="1:8" ht="12.75">
      <c r="A54" s="1"/>
      <c r="B54" s="1"/>
      <c r="C54" s="1"/>
      <c r="D54" s="1"/>
      <c r="E54" s="1"/>
      <c r="F54" s="7"/>
      <c r="G54" s="10"/>
      <c r="H54" s="7"/>
    </row>
    <row r="55" spans="1:8" ht="12.75">
      <c r="A55" s="1"/>
      <c r="B55" s="1"/>
      <c r="C55" s="1"/>
      <c r="D55" s="1"/>
      <c r="E55" s="1"/>
      <c r="F55" s="15"/>
      <c r="G55" s="10"/>
      <c r="H55" s="15"/>
    </row>
    <row r="56" spans="1:8" ht="13.5" thickBot="1">
      <c r="A56" s="2" t="s">
        <v>118</v>
      </c>
      <c r="B56" s="1"/>
      <c r="C56" s="1"/>
      <c r="D56" s="1"/>
      <c r="E56" s="1"/>
      <c r="F56" s="40">
        <f>+F41+F46+F53</f>
        <v>103816</v>
      </c>
      <c r="G56" s="42"/>
      <c r="H56" s="40">
        <f>+H41+H46+H53</f>
        <v>102818</v>
      </c>
    </row>
    <row r="57" spans="1:8" ht="12.75">
      <c r="A57" s="1"/>
      <c r="B57" s="1"/>
      <c r="C57" s="1"/>
      <c r="D57" s="1"/>
      <c r="E57" s="1"/>
      <c r="F57" s="7"/>
      <c r="G57" s="10"/>
      <c r="H57" s="7"/>
    </row>
    <row r="58" spans="1:8" ht="13.5" thickBot="1">
      <c r="A58" s="1" t="s">
        <v>139</v>
      </c>
      <c r="B58" s="1"/>
      <c r="C58" s="1"/>
      <c r="D58" s="1"/>
      <c r="E58" s="1"/>
      <c r="F58" s="41">
        <f>+F39/F36</f>
        <v>0.26623369854159934</v>
      </c>
      <c r="G58" s="14"/>
      <c r="H58" s="41">
        <f>+H39/H36</f>
        <v>0.27321817632157785</v>
      </c>
    </row>
    <row r="59" spans="1:8" ht="12.75">
      <c r="A59" s="1"/>
      <c r="B59" s="1"/>
      <c r="C59" s="1"/>
      <c r="D59" s="1"/>
      <c r="E59" s="1"/>
      <c r="F59" s="1"/>
      <c r="G59" s="11"/>
      <c r="H59" s="1"/>
    </row>
    <row r="60" spans="1:8" ht="12.75">
      <c r="A60" s="1" t="s">
        <v>205</v>
      </c>
      <c r="B60" s="1"/>
      <c r="C60" s="1"/>
      <c r="D60" s="1"/>
      <c r="E60" s="1"/>
      <c r="F60" s="1"/>
      <c r="G60" s="1"/>
      <c r="H60" s="1"/>
    </row>
    <row r="61" spans="1:8" ht="12.75">
      <c r="A61" s="1" t="s">
        <v>206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zoomScalePageLayoutView="0" workbookViewId="0" topLeftCell="A1">
      <selection activeCell="B43" sqref="B43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9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240</v>
      </c>
    </row>
    <row r="4" spans="1:6" ht="12.75">
      <c r="A4" s="2" t="s">
        <v>6</v>
      </c>
      <c r="B4" s="1"/>
      <c r="C4" s="1"/>
      <c r="D4" s="1"/>
      <c r="E4" s="1"/>
      <c r="F4" s="1"/>
    </row>
    <row r="5" spans="1:8" ht="12.75">
      <c r="A5" s="2"/>
      <c r="B5" s="1"/>
      <c r="C5" s="1"/>
      <c r="D5" s="1"/>
      <c r="E5" s="1" t="s">
        <v>141</v>
      </c>
      <c r="F5" s="1"/>
      <c r="H5" s="45"/>
    </row>
    <row r="6" spans="1:12" ht="12.75">
      <c r="A6" s="1"/>
      <c r="B6" s="1"/>
      <c r="C6" s="1"/>
      <c r="D6" s="1"/>
      <c r="E6" s="17" t="s">
        <v>16</v>
      </c>
      <c r="F6" s="17" t="s">
        <v>221</v>
      </c>
      <c r="G6" s="17" t="s">
        <v>17</v>
      </c>
      <c r="H6" s="17" t="s">
        <v>97</v>
      </c>
      <c r="I6" s="17" t="s">
        <v>123</v>
      </c>
      <c r="J6" s="17" t="s">
        <v>125</v>
      </c>
      <c r="K6" s="1"/>
      <c r="L6" s="1"/>
    </row>
    <row r="7" spans="1:12" ht="12.75">
      <c r="A7" s="1"/>
      <c r="B7" s="1"/>
      <c r="C7" s="1"/>
      <c r="D7" s="1"/>
      <c r="E7" s="18" t="s">
        <v>18</v>
      </c>
      <c r="F7" s="18" t="s">
        <v>220</v>
      </c>
      <c r="G7" s="18" t="s">
        <v>19</v>
      </c>
      <c r="H7" s="18" t="s">
        <v>98</v>
      </c>
      <c r="I7" s="18" t="s">
        <v>124</v>
      </c>
      <c r="J7" s="18" t="s">
        <v>126</v>
      </c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179</v>
      </c>
      <c r="B10" s="1"/>
      <c r="C10" s="1"/>
      <c r="D10" s="1"/>
      <c r="E10" s="7">
        <v>95927</v>
      </c>
      <c r="F10" s="7">
        <v>7003</v>
      </c>
      <c r="G10" s="7">
        <v>-76721</v>
      </c>
      <c r="H10" s="7">
        <v>0</v>
      </c>
      <c r="I10" s="7">
        <v>8155</v>
      </c>
      <c r="J10" s="7">
        <f>SUM(E10:I10)</f>
        <v>34364</v>
      </c>
      <c r="K10" s="1"/>
      <c r="L10" s="1"/>
    </row>
    <row r="11" spans="1:12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1"/>
      <c r="L11" s="1"/>
    </row>
    <row r="12" spans="1:12" ht="12.75">
      <c r="A12" s="1" t="s">
        <v>219</v>
      </c>
      <c r="B12" s="1"/>
      <c r="C12" s="1"/>
      <c r="D12" s="1"/>
      <c r="E12" s="7">
        <v>0</v>
      </c>
      <c r="F12" s="7">
        <v>-160</v>
      </c>
      <c r="G12" s="7">
        <v>0</v>
      </c>
      <c r="H12" s="7">
        <v>0</v>
      </c>
      <c r="I12" s="7">
        <v>0</v>
      </c>
      <c r="J12" s="7">
        <f>SUM(E12:I12)</f>
        <v>-160</v>
      </c>
      <c r="K12" s="1"/>
      <c r="L12" s="1"/>
    </row>
    <row r="13" spans="1:12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1"/>
      <c r="L13" s="1"/>
    </row>
    <row r="14" spans="1:12" ht="12.75">
      <c r="A14" s="1" t="s">
        <v>164</v>
      </c>
      <c r="B14" s="1"/>
      <c r="C14" s="1"/>
      <c r="D14" s="1"/>
      <c r="E14" s="8">
        <v>0</v>
      </c>
      <c r="F14" s="8">
        <v>0</v>
      </c>
      <c r="G14" s="8">
        <v>-510</v>
      </c>
      <c r="H14" s="8">
        <v>0</v>
      </c>
      <c r="I14" s="8">
        <v>198</v>
      </c>
      <c r="J14" s="8">
        <f>SUM(E14:I14)</f>
        <v>-312</v>
      </c>
      <c r="K14" s="1"/>
      <c r="L14" s="1"/>
    </row>
    <row r="15" spans="1:12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1"/>
      <c r="L15" s="1"/>
    </row>
    <row r="16" spans="1:12" ht="13.5" thickBot="1">
      <c r="A16" s="1" t="s">
        <v>241</v>
      </c>
      <c r="B16" s="1"/>
      <c r="C16" s="1"/>
      <c r="D16" s="1"/>
      <c r="E16" s="9">
        <f aca="true" t="shared" si="0" ref="E16:J16">SUM(E10:E14)</f>
        <v>95927</v>
      </c>
      <c r="F16" s="9">
        <f t="shared" si="0"/>
        <v>6843</v>
      </c>
      <c r="G16" s="9">
        <f t="shared" si="0"/>
        <v>-77231</v>
      </c>
      <c r="H16" s="9">
        <f t="shared" si="0"/>
        <v>0</v>
      </c>
      <c r="I16" s="9">
        <f t="shared" si="0"/>
        <v>8353</v>
      </c>
      <c r="J16" s="9">
        <f t="shared" si="0"/>
        <v>33892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166</v>
      </c>
      <c r="B19" s="1"/>
      <c r="C19" s="1"/>
      <c r="D19" s="1"/>
      <c r="E19" s="7">
        <v>52786</v>
      </c>
      <c r="F19" s="7">
        <f>7737-684</f>
        <v>7053</v>
      </c>
      <c r="G19" s="7">
        <v>-77019</v>
      </c>
      <c r="H19" s="7">
        <v>40448</v>
      </c>
      <c r="I19" s="7">
        <v>7962</v>
      </c>
      <c r="J19" s="7">
        <f>SUM(E19:I19)</f>
        <v>31230</v>
      </c>
      <c r="K19" s="1"/>
      <c r="L19" s="1"/>
    </row>
    <row r="20" spans="1:12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1"/>
      <c r="L20" s="1"/>
    </row>
    <row r="21" spans="1:12" ht="12.75">
      <c r="A21" s="1" t="s">
        <v>100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2693</v>
      </c>
      <c r="I21" s="7">
        <v>0</v>
      </c>
      <c r="J21" s="7">
        <f>SUM(E21:I21)</f>
        <v>2693</v>
      </c>
      <c r="K21" s="1"/>
      <c r="L21" s="1"/>
    </row>
    <row r="22" spans="1:12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1"/>
      <c r="L22" s="1"/>
    </row>
    <row r="23" spans="1:12" ht="12.75">
      <c r="A23" s="1" t="s">
        <v>246</v>
      </c>
      <c r="B23" s="1"/>
      <c r="C23" s="1"/>
      <c r="D23" s="1"/>
      <c r="E23" s="7">
        <v>43141</v>
      </c>
      <c r="F23" s="7">
        <v>0</v>
      </c>
      <c r="G23" s="7">
        <v>0</v>
      </c>
      <c r="H23" s="7">
        <v>-43141</v>
      </c>
      <c r="I23" s="7">
        <v>0</v>
      </c>
      <c r="J23" s="7">
        <f>SUM(E23:I23)</f>
        <v>0</v>
      </c>
      <c r="K23" s="1"/>
      <c r="L23" s="1"/>
    </row>
    <row r="24" spans="1:12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1"/>
      <c r="L24" s="1"/>
    </row>
    <row r="25" spans="1:12" ht="12.75">
      <c r="A25" s="1" t="s">
        <v>219</v>
      </c>
      <c r="B25" s="1"/>
      <c r="C25" s="1"/>
      <c r="D25" s="1"/>
      <c r="E25" s="7">
        <v>0</v>
      </c>
      <c r="F25" s="7">
        <v>-5</v>
      </c>
      <c r="G25" s="7">
        <v>0</v>
      </c>
      <c r="H25" s="7">
        <v>0</v>
      </c>
      <c r="I25" s="7">
        <v>0</v>
      </c>
      <c r="J25" s="7">
        <f>SUM(E25:I25)</f>
        <v>-5</v>
      </c>
      <c r="K25" s="1"/>
      <c r="L25" s="1"/>
    </row>
    <row r="26" spans="1:12" ht="12.75">
      <c r="A26" s="1"/>
      <c r="B26" s="1"/>
      <c r="C26" s="1"/>
      <c r="D26" s="1"/>
      <c r="E26" s="7"/>
      <c r="F26" s="7"/>
      <c r="G26" s="7"/>
      <c r="H26" s="7"/>
      <c r="I26" s="7"/>
      <c r="J26" s="7"/>
      <c r="K26" s="1"/>
      <c r="L26" s="1"/>
    </row>
    <row r="27" spans="1:12" ht="12.75">
      <c r="A27" s="1" t="s">
        <v>101</v>
      </c>
      <c r="B27" s="1"/>
      <c r="C27" s="1"/>
      <c r="D27" s="1"/>
      <c r="E27" s="7">
        <v>0</v>
      </c>
      <c r="F27" s="7">
        <v>0</v>
      </c>
      <c r="G27" s="7">
        <v>-939</v>
      </c>
      <c r="H27" s="7">
        <v>0</v>
      </c>
      <c r="I27" s="7">
        <v>0</v>
      </c>
      <c r="J27" s="7">
        <f>SUM(E27:I27)</f>
        <v>-939</v>
      </c>
      <c r="K27" s="1"/>
      <c r="L27" s="1"/>
    </row>
    <row r="28" spans="1:12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1"/>
      <c r="L28" s="1"/>
    </row>
    <row r="29" spans="1:12" ht="12.75">
      <c r="A29" s="1" t="s">
        <v>164</v>
      </c>
      <c r="B29" s="1"/>
      <c r="C29" s="1"/>
      <c r="D29" s="1"/>
      <c r="E29" s="8">
        <v>0</v>
      </c>
      <c r="F29" s="8">
        <v>0</v>
      </c>
      <c r="G29" s="8">
        <v>546</v>
      </c>
      <c r="H29" s="8">
        <v>0</v>
      </c>
      <c r="I29" s="8">
        <v>-4</v>
      </c>
      <c r="J29" s="8">
        <f>SUM(E29:I29)</f>
        <v>542</v>
      </c>
      <c r="K29" s="1"/>
      <c r="L29" s="1"/>
    </row>
    <row r="30" spans="1:12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1"/>
      <c r="L30" s="1"/>
    </row>
    <row r="31" spans="1:12" ht="13.5" thickBot="1">
      <c r="A31" s="1" t="s">
        <v>242</v>
      </c>
      <c r="B31" s="1"/>
      <c r="C31" s="1"/>
      <c r="D31" s="1"/>
      <c r="E31" s="9">
        <f aca="true" t="shared" si="1" ref="E31:J31">SUM(E19:E29)</f>
        <v>95927</v>
      </c>
      <c r="F31" s="9">
        <f t="shared" si="1"/>
        <v>7048</v>
      </c>
      <c r="G31" s="9">
        <f t="shared" si="1"/>
        <v>-77412</v>
      </c>
      <c r="H31" s="9">
        <f t="shared" si="1"/>
        <v>0</v>
      </c>
      <c r="I31" s="9">
        <f t="shared" si="1"/>
        <v>7958</v>
      </c>
      <c r="J31" s="9">
        <f t="shared" si="1"/>
        <v>33521</v>
      </c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9" ht="12.75">
      <c r="A33" s="1"/>
      <c r="B33" s="1"/>
      <c r="C33" s="1"/>
      <c r="D33" s="1"/>
      <c r="E33" s="1"/>
      <c r="F33" s="1"/>
      <c r="G33" s="7"/>
      <c r="H33" s="7"/>
      <c r="I33" s="7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207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208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</sheetData>
  <sheetProtection/>
  <printOptions/>
  <pageMargins left="0.37" right="0.33" top="1" bottom="0.6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2">
      <selection activeCell="A34" sqref="A34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244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2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243</v>
      </c>
      <c r="H7" s="32"/>
      <c r="I7" s="3" t="s">
        <v>243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2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236</v>
      </c>
      <c r="I9" s="16" t="s">
        <v>237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2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129</v>
      </c>
      <c r="B13" s="1"/>
      <c r="C13" s="1"/>
      <c r="D13" s="1"/>
      <c r="E13" s="1"/>
      <c r="G13" s="10">
        <v>3234</v>
      </c>
      <c r="H13" s="10"/>
      <c r="I13" s="10">
        <v>528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130</v>
      </c>
      <c r="B15" s="1"/>
      <c r="C15" s="1"/>
      <c r="D15" s="1"/>
      <c r="E15" s="1"/>
      <c r="G15" s="10">
        <v>-883</v>
      </c>
      <c r="H15" s="10"/>
      <c r="I15" s="10">
        <v>-1268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131</v>
      </c>
      <c r="B17" s="1"/>
      <c r="C17" s="1"/>
      <c r="D17" s="1"/>
      <c r="E17" s="1"/>
      <c r="G17" s="8">
        <v>-2075</v>
      </c>
      <c r="H17" s="10"/>
      <c r="I17" s="8">
        <v>299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147</v>
      </c>
      <c r="B19" s="1"/>
      <c r="C19" s="1"/>
      <c r="D19" s="1"/>
      <c r="E19" s="1"/>
      <c r="G19" s="10">
        <f>SUM(G13:G17)</f>
        <v>276</v>
      </c>
      <c r="H19" s="10"/>
      <c r="I19" s="10">
        <f>SUM(I13:I17)</f>
        <v>-441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3545</v>
      </c>
      <c r="H21" s="10"/>
      <c r="I21" s="10">
        <v>4330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247</v>
      </c>
      <c r="B23" s="1"/>
      <c r="C23" s="1"/>
      <c r="D23" s="1"/>
      <c r="E23" s="1"/>
      <c r="G23" s="9">
        <f>SUM(G19:G21)</f>
        <v>3821</v>
      </c>
      <c r="H23" s="10"/>
      <c r="I23" s="9">
        <f>SUM(I19:I21)</f>
        <v>3889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3877</v>
      </c>
      <c r="H27" s="10"/>
      <c r="I27" s="5">
        <v>3025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481</v>
      </c>
      <c r="H28" s="10"/>
      <c r="I28" s="5">
        <v>1446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-86</v>
      </c>
      <c r="H29" s="10"/>
      <c r="I29" s="5">
        <v>-67</v>
      </c>
      <c r="J29" s="1"/>
      <c r="K29" s="1"/>
      <c r="L29" s="1"/>
      <c r="M29" s="1"/>
      <c r="N29" s="1"/>
      <c r="O29" s="1"/>
    </row>
    <row r="30" spans="1:15" ht="12.75">
      <c r="A30" s="1" t="s">
        <v>140</v>
      </c>
      <c r="B30" s="1"/>
      <c r="C30" s="1"/>
      <c r="D30" s="1"/>
      <c r="E30" s="1"/>
      <c r="G30" s="6">
        <v>-451</v>
      </c>
      <c r="H30" s="10"/>
      <c r="I30" s="6">
        <v>-515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3">
        <f>SUM(G27:G31)</f>
        <v>3821</v>
      </c>
      <c r="H32" s="10"/>
      <c r="I32" s="33">
        <f>SUM(I27:I31)</f>
        <v>3889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209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206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8"/>
  <sheetViews>
    <sheetView tabSelected="1" zoomScalePageLayoutView="0" workbookViewId="0" topLeftCell="A165">
      <selection activeCell="B178" sqref="B178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6.7109375" style="0" customWidth="1"/>
    <col min="6" max="10" width="11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280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281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282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283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284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285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210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286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45" t="s">
        <v>287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168</v>
      </c>
      <c r="C19" s="1" t="s">
        <v>169</v>
      </c>
      <c r="D19" s="1"/>
      <c r="E19" s="1"/>
      <c r="F19" s="1"/>
      <c r="H19" s="45"/>
      <c r="I19" s="54"/>
      <c r="J19" s="1"/>
      <c r="K19" s="1"/>
    </row>
    <row r="20" spans="1:11" ht="12.75">
      <c r="A20" s="2"/>
      <c r="B20" s="1" t="s">
        <v>170</v>
      </c>
      <c r="C20" s="1" t="s">
        <v>171</v>
      </c>
      <c r="D20" s="1"/>
      <c r="E20" s="1"/>
      <c r="F20" s="1"/>
      <c r="H20" s="45"/>
      <c r="I20" s="54"/>
      <c r="J20" s="1"/>
      <c r="K20" s="1"/>
    </row>
    <row r="21" spans="1:11" ht="12.75">
      <c r="A21" s="2"/>
      <c r="B21" s="1" t="s">
        <v>211</v>
      </c>
      <c r="C21" s="1" t="s">
        <v>212</v>
      </c>
      <c r="D21" s="1"/>
      <c r="E21" s="1"/>
      <c r="F21" s="1"/>
      <c r="H21" s="45"/>
      <c r="I21" s="54"/>
      <c r="J21" s="1"/>
      <c r="K21" s="1"/>
    </row>
    <row r="22" spans="1:11" ht="12.75">
      <c r="A22" s="2"/>
      <c r="B22" s="1" t="s">
        <v>213</v>
      </c>
      <c r="C22" s="1" t="s">
        <v>214</v>
      </c>
      <c r="D22" s="1"/>
      <c r="E22" s="1"/>
      <c r="F22" s="1"/>
      <c r="H22" s="45"/>
      <c r="I22" s="54"/>
      <c r="J22" s="1"/>
      <c r="K22" s="1"/>
    </row>
    <row r="23" spans="1:11" ht="12.75">
      <c r="A23" s="2"/>
      <c r="B23" s="1" t="s">
        <v>172</v>
      </c>
      <c r="C23" s="1" t="s">
        <v>173</v>
      </c>
      <c r="D23" s="1"/>
      <c r="E23" s="1"/>
      <c r="F23" s="1"/>
      <c r="H23" s="45"/>
      <c r="I23" s="54"/>
      <c r="J23" s="1"/>
      <c r="K23" s="1"/>
    </row>
    <row r="24" spans="1:11" ht="12.75">
      <c r="A24" s="2"/>
      <c r="B24" s="1" t="s">
        <v>0</v>
      </c>
      <c r="C24" s="1"/>
      <c r="D24" s="1"/>
      <c r="E24" s="1"/>
      <c r="F24" s="1"/>
      <c r="H24" s="45" t="s">
        <v>0</v>
      </c>
      <c r="I24" s="54"/>
      <c r="J24" s="1"/>
      <c r="K24" s="1"/>
    </row>
    <row r="25" spans="1:11" ht="12.75">
      <c r="A25" s="2"/>
      <c r="B25" s="1" t="s">
        <v>278</v>
      </c>
      <c r="C25" s="1"/>
      <c r="D25" s="1"/>
      <c r="E25" s="1"/>
      <c r="F25" s="1"/>
      <c r="H25" s="45"/>
      <c r="I25" s="54"/>
      <c r="J25" s="1"/>
      <c r="K25" s="1"/>
    </row>
    <row r="26" spans="1:11" ht="12.75">
      <c r="A26" s="2"/>
      <c r="B26" s="1" t="s">
        <v>279</v>
      </c>
      <c r="C26" s="1"/>
      <c r="D26" s="1"/>
      <c r="E26" s="1"/>
      <c r="F26" s="1"/>
      <c r="H26" s="45"/>
      <c r="I26" s="54"/>
      <c r="J26" s="1"/>
      <c r="K26" s="1"/>
    </row>
    <row r="27" spans="1:11" ht="12.75">
      <c r="A27" s="2"/>
      <c r="B27" s="1"/>
      <c r="C27" s="1"/>
      <c r="D27" s="1"/>
      <c r="E27" s="1"/>
      <c r="F27" s="1"/>
      <c r="H27" s="45"/>
      <c r="I27" s="54"/>
      <c r="J27" s="1"/>
      <c r="K27" s="1"/>
    </row>
    <row r="28" spans="1:11" ht="12.75">
      <c r="A28" s="2"/>
      <c r="B28" s="1" t="s">
        <v>288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289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67</v>
      </c>
      <c r="B31" s="2" t="s">
        <v>216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215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68</v>
      </c>
      <c r="B34" s="2" t="s">
        <v>217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51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69</v>
      </c>
      <c r="B37" s="2" t="s">
        <v>61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290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277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 t="s">
        <v>70</v>
      </c>
      <c r="B41" s="2" t="s">
        <v>60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145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71</v>
      </c>
      <c r="B44" s="2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261</v>
      </c>
      <c r="I45" s="1"/>
      <c r="J45" s="1"/>
      <c r="K45" s="1"/>
    </row>
    <row r="46" spans="1:11" ht="12.75">
      <c r="A46" s="2" t="s">
        <v>0</v>
      </c>
      <c r="B46" s="1" t="s">
        <v>0</v>
      </c>
      <c r="I46" s="1"/>
      <c r="J46" s="1"/>
      <c r="K46" s="1"/>
    </row>
    <row r="47" spans="1:11" ht="12.75">
      <c r="A47" s="2" t="s">
        <v>72</v>
      </c>
      <c r="B47" s="2" t="s">
        <v>62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63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73</v>
      </c>
      <c r="B50" s="2" t="s">
        <v>49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 t="s">
        <v>248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/>
      <c r="D52" s="1"/>
      <c r="G52" s="29"/>
      <c r="H52" s="17" t="s">
        <v>0</v>
      </c>
      <c r="I52" s="17" t="s">
        <v>0</v>
      </c>
      <c r="J52" s="1"/>
      <c r="K52" s="1"/>
    </row>
    <row r="53" spans="1:10" ht="12.75">
      <c r="A53" s="2"/>
      <c r="C53" s="1"/>
      <c r="D53" s="10"/>
      <c r="F53" s="25" t="s">
        <v>146</v>
      </c>
      <c r="G53" s="51"/>
      <c r="I53" s="25" t="s">
        <v>249</v>
      </c>
      <c r="J53" s="51"/>
    </row>
    <row r="54" spans="1:10" ht="12.75">
      <c r="A54" s="2"/>
      <c r="C54" s="1"/>
      <c r="D54" s="10"/>
      <c r="E54" s="10"/>
      <c r="F54" s="55" t="s">
        <v>236</v>
      </c>
      <c r="G54" s="55" t="s">
        <v>237</v>
      </c>
      <c r="I54" s="55" t="s">
        <v>236</v>
      </c>
      <c r="J54" s="55" t="s">
        <v>237</v>
      </c>
    </row>
    <row r="55" spans="1:10" ht="12.75">
      <c r="A55" s="2"/>
      <c r="C55" s="1"/>
      <c r="D55" s="10"/>
      <c r="E55" s="10"/>
      <c r="F55" s="17" t="s">
        <v>6</v>
      </c>
      <c r="G55" s="17" t="s">
        <v>6</v>
      </c>
      <c r="I55" s="17" t="s">
        <v>6</v>
      </c>
      <c r="J55" s="17" t="s">
        <v>6</v>
      </c>
    </row>
    <row r="56" spans="1:5" ht="12.75">
      <c r="A56" s="2"/>
      <c r="B56" s="2" t="s">
        <v>133</v>
      </c>
      <c r="C56" s="1"/>
      <c r="D56" s="1"/>
      <c r="E56" s="1"/>
    </row>
    <row r="57" spans="1:10" ht="12.75">
      <c r="A57" s="2"/>
      <c r="B57" s="1" t="s">
        <v>56</v>
      </c>
      <c r="C57" s="1"/>
      <c r="D57" s="1"/>
      <c r="E57" s="1"/>
      <c r="F57" s="7">
        <v>16342</v>
      </c>
      <c r="G57" s="7">
        <v>13967</v>
      </c>
      <c r="I57" s="7">
        <v>27558</v>
      </c>
      <c r="J57" s="7">
        <v>27535</v>
      </c>
    </row>
    <row r="58" spans="1:10" ht="12.75">
      <c r="A58" s="2"/>
      <c r="B58" s="1" t="s">
        <v>55</v>
      </c>
      <c r="C58" s="1"/>
      <c r="D58" s="1"/>
      <c r="E58" s="1"/>
      <c r="F58" s="7">
        <v>4157</v>
      </c>
      <c r="G58" s="7">
        <v>1989</v>
      </c>
      <c r="I58" s="7">
        <v>6632</v>
      </c>
      <c r="J58" s="7">
        <v>3433</v>
      </c>
    </row>
    <row r="59" spans="1:10" ht="12.75">
      <c r="A59" s="2"/>
      <c r="B59" s="1" t="s">
        <v>57</v>
      </c>
      <c r="C59" s="1"/>
      <c r="D59" s="1"/>
      <c r="E59" s="1"/>
      <c r="F59" s="8">
        <v>60</v>
      </c>
      <c r="G59" s="8">
        <v>60</v>
      </c>
      <c r="I59" s="8">
        <v>120</v>
      </c>
      <c r="J59" s="8">
        <v>120</v>
      </c>
    </row>
    <row r="60" spans="1:10" ht="12.75">
      <c r="A60" s="2"/>
      <c r="B60" s="1" t="s">
        <v>0</v>
      </c>
      <c r="C60" s="1"/>
      <c r="D60" s="1"/>
      <c r="E60" s="1"/>
      <c r="F60" s="10">
        <f>SUM(F57:F59)</f>
        <v>20559</v>
      </c>
      <c r="G60" s="10">
        <f>SUM(G57:G59)</f>
        <v>16016</v>
      </c>
      <c r="I60" s="10">
        <f>SUM(I57:I59)</f>
        <v>34310</v>
      </c>
      <c r="J60" s="10">
        <f>SUM(J57:J59)</f>
        <v>31088</v>
      </c>
    </row>
    <row r="61" spans="1:10" ht="12.75">
      <c r="A61" s="2"/>
      <c r="B61" s="1" t="s">
        <v>58</v>
      </c>
      <c r="C61" s="1"/>
      <c r="D61" s="10"/>
      <c r="E61" s="10"/>
      <c r="F61" s="8">
        <v>-60</v>
      </c>
      <c r="G61" s="8">
        <v>-60</v>
      </c>
      <c r="I61" s="8">
        <v>-120</v>
      </c>
      <c r="J61" s="8">
        <v>-120</v>
      </c>
    </row>
    <row r="62" spans="1:10" ht="12.75">
      <c r="A62" s="2"/>
      <c r="B62" s="1"/>
      <c r="C62" s="1"/>
      <c r="D62" s="10"/>
      <c r="E62" s="10"/>
      <c r="F62" s="10"/>
      <c r="G62" s="10"/>
      <c r="I62" s="10"/>
      <c r="J62" s="10"/>
    </row>
    <row r="63" spans="1:10" ht="13.5" thickBot="1">
      <c r="A63" s="2"/>
      <c r="B63" s="1" t="s">
        <v>225</v>
      </c>
      <c r="C63" s="1"/>
      <c r="D63" s="10"/>
      <c r="E63" s="10"/>
      <c r="F63" s="9">
        <f>+F60+F61</f>
        <v>20499</v>
      </c>
      <c r="G63" s="9">
        <f>+G60+G61</f>
        <v>15956</v>
      </c>
      <c r="I63" s="9">
        <f>+I60+I61</f>
        <v>34190</v>
      </c>
      <c r="J63" s="9">
        <f>+J60+J61</f>
        <v>30968</v>
      </c>
    </row>
    <row r="64" ht="12.75">
      <c r="A64" s="2"/>
    </row>
    <row r="65" spans="1:5" ht="12.75">
      <c r="A65" s="2"/>
      <c r="B65" s="2" t="s">
        <v>134</v>
      </c>
      <c r="C65" s="1"/>
      <c r="D65" s="1"/>
      <c r="E65" s="1"/>
    </row>
    <row r="66" spans="1:10" ht="12.75">
      <c r="A66" s="2"/>
      <c r="B66" s="1" t="s">
        <v>56</v>
      </c>
      <c r="C66" s="1"/>
      <c r="D66" s="1"/>
      <c r="E66" s="1"/>
      <c r="F66" s="7">
        <v>1119</v>
      </c>
      <c r="G66" s="7">
        <v>935</v>
      </c>
      <c r="I66" s="7">
        <v>1490</v>
      </c>
      <c r="J66" s="7">
        <v>1863</v>
      </c>
    </row>
    <row r="67" spans="1:10" ht="12.75">
      <c r="A67" s="2"/>
      <c r="B67" s="1" t="s">
        <v>55</v>
      </c>
      <c r="C67" s="1"/>
      <c r="D67" s="1"/>
      <c r="E67" s="1"/>
      <c r="F67" s="7">
        <v>217</v>
      </c>
      <c r="G67" s="7">
        <v>1578</v>
      </c>
      <c r="I67" s="7">
        <v>-12</v>
      </c>
      <c r="J67" s="7">
        <v>973</v>
      </c>
    </row>
    <row r="68" spans="1:10" ht="12.75">
      <c r="A68" s="2"/>
      <c r="B68" s="1" t="s">
        <v>57</v>
      </c>
      <c r="C68" s="1"/>
      <c r="D68" s="1"/>
      <c r="E68" s="1"/>
      <c r="F68" s="8">
        <v>-218</v>
      </c>
      <c r="G68" s="8">
        <v>-413</v>
      </c>
      <c r="I68" s="8">
        <v>-384</v>
      </c>
      <c r="J68" s="8">
        <v>-558</v>
      </c>
    </row>
    <row r="69" spans="1:10" ht="12.75">
      <c r="A69" s="2"/>
      <c r="B69" s="1"/>
      <c r="C69" s="1"/>
      <c r="D69" s="1"/>
      <c r="E69" s="1"/>
      <c r="F69" s="10"/>
      <c r="G69" s="10"/>
      <c r="I69" s="10"/>
      <c r="J69" s="10"/>
    </row>
    <row r="70" spans="1:10" ht="12.75">
      <c r="A70" s="2"/>
      <c r="B70" s="1" t="s">
        <v>224</v>
      </c>
      <c r="C70" s="1"/>
      <c r="D70" s="1"/>
      <c r="E70" s="1"/>
      <c r="F70" s="10">
        <f>SUM(F66:F69)</f>
        <v>1118</v>
      </c>
      <c r="G70" s="10">
        <f>SUM(G66:G69)</f>
        <v>2100</v>
      </c>
      <c r="I70" s="10">
        <f>SUM(I66:I69)</f>
        <v>1094</v>
      </c>
      <c r="J70" s="10">
        <f>SUM(J66:J69)</f>
        <v>2278</v>
      </c>
    </row>
    <row r="71" spans="1:10" ht="12.75">
      <c r="A71" s="2"/>
      <c r="B71" s="1" t="s">
        <v>222</v>
      </c>
      <c r="C71" s="1"/>
      <c r="D71" s="1"/>
      <c r="E71" s="1"/>
      <c r="F71" s="8">
        <v>-757</v>
      </c>
      <c r="G71" s="8">
        <v>-639</v>
      </c>
      <c r="I71" s="8">
        <v>-1212</v>
      </c>
      <c r="J71" s="8">
        <v>-1434</v>
      </c>
    </row>
    <row r="72" spans="1:10" ht="12.75">
      <c r="A72" s="2"/>
      <c r="B72" s="1"/>
      <c r="C72" s="1"/>
      <c r="D72" s="1"/>
      <c r="E72" s="1"/>
      <c r="F72" s="10"/>
      <c r="G72" s="7"/>
      <c r="I72" s="10"/>
      <c r="J72" s="7"/>
    </row>
    <row r="73" spans="1:10" ht="12.75">
      <c r="A73" s="2"/>
      <c r="B73" s="1" t="s">
        <v>250</v>
      </c>
      <c r="C73" s="1"/>
      <c r="D73" s="1"/>
      <c r="E73" s="1"/>
      <c r="F73" s="7">
        <f>+F70+F71</f>
        <v>361</v>
      </c>
      <c r="G73" s="7">
        <f>+G70+G71</f>
        <v>1461</v>
      </c>
      <c r="I73" s="7">
        <f>+I70+I71</f>
        <v>-118</v>
      </c>
      <c r="J73" s="7">
        <f>+J70+J71</f>
        <v>844</v>
      </c>
    </row>
    <row r="74" spans="1:11" ht="12.75">
      <c r="A74" s="2"/>
      <c r="B74" s="1" t="s">
        <v>187</v>
      </c>
      <c r="C74" s="1"/>
      <c r="D74" s="1"/>
      <c r="E74" s="1"/>
      <c r="F74" s="7">
        <v>-53</v>
      </c>
      <c r="G74" s="7">
        <v>-247</v>
      </c>
      <c r="I74" s="7">
        <v>-194</v>
      </c>
      <c r="J74" s="7">
        <v>-302</v>
      </c>
      <c r="K74" s="1"/>
    </row>
    <row r="75" spans="1:11" ht="12.75">
      <c r="A75" s="2"/>
      <c r="B75" s="1" t="s">
        <v>223</v>
      </c>
      <c r="C75" s="1"/>
      <c r="D75" s="1"/>
      <c r="E75" s="1"/>
      <c r="F75" s="7">
        <v>-184</v>
      </c>
      <c r="G75" s="7">
        <v>-16</v>
      </c>
      <c r="I75" s="7">
        <v>-198</v>
      </c>
      <c r="J75" s="1">
        <v>4</v>
      </c>
      <c r="K75" s="1"/>
    </row>
    <row r="76" spans="1:11" ht="12.75">
      <c r="A76" s="2"/>
      <c r="B76" s="1"/>
      <c r="C76" s="1"/>
      <c r="D76" s="1"/>
      <c r="E76" s="1"/>
      <c r="F76" s="15"/>
      <c r="G76" s="58"/>
      <c r="I76" s="15"/>
      <c r="J76" s="58"/>
      <c r="K76" s="1"/>
    </row>
    <row r="77" spans="1:11" ht="13.5" thickBot="1">
      <c r="A77" s="2"/>
      <c r="B77" s="1" t="s">
        <v>178</v>
      </c>
      <c r="C77" s="1"/>
      <c r="D77" s="1"/>
      <c r="E77" s="1"/>
      <c r="F77" s="44">
        <f>SUM(F73:F75)</f>
        <v>124</v>
      </c>
      <c r="G77" s="44">
        <f>SUM(G73:G75)</f>
        <v>1198</v>
      </c>
      <c r="I77" s="44">
        <f>SUM(I73:I75)</f>
        <v>-510</v>
      </c>
      <c r="J77" s="44">
        <f>SUM(J73:J75)</f>
        <v>546</v>
      </c>
      <c r="K77" s="1"/>
    </row>
    <row r="78" spans="1:11" ht="12.75">
      <c r="A78" s="2"/>
      <c r="B78" s="1"/>
      <c r="C78" s="1"/>
      <c r="D78" s="1"/>
      <c r="E78" s="1"/>
      <c r="F78" s="10"/>
      <c r="G78" s="10"/>
      <c r="I78" s="10"/>
      <c r="J78" s="10"/>
      <c r="K78" s="1"/>
    </row>
    <row r="79" spans="1:11" ht="12.75">
      <c r="A79" s="2" t="s">
        <v>74</v>
      </c>
      <c r="B79" s="2" t="s">
        <v>64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263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75</v>
      </c>
      <c r="B82" s="2" t="s">
        <v>218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30" t="s">
        <v>233</v>
      </c>
      <c r="C83" s="30"/>
      <c r="D83" s="30"/>
      <c r="E83" s="30"/>
      <c r="F83" s="30"/>
      <c r="G83" s="30"/>
      <c r="H83" s="30"/>
      <c r="I83" s="30"/>
      <c r="J83" s="30"/>
      <c r="K83" s="1"/>
    </row>
    <row r="84" spans="1:11" ht="12.75">
      <c r="A84" s="2"/>
      <c r="B84" s="1" t="s">
        <v>0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 t="s">
        <v>76</v>
      </c>
      <c r="B85" s="2" t="s">
        <v>36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 t="s">
        <v>162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2" t="s">
        <v>0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 t="s">
        <v>77</v>
      </c>
      <c r="B88" s="2" t="s">
        <v>45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 t="s">
        <v>156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 t="s">
        <v>121</v>
      </c>
      <c r="B91" s="2" t="s">
        <v>148</v>
      </c>
      <c r="C91" s="2"/>
      <c r="D91" s="2"/>
      <c r="E91" s="1"/>
      <c r="F91" s="1"/>
      <c r="G91" s="1"/>
      <c r="H91" s="1"/>
      <c r="I91" s="1"/>
      <c r="J91" s="1"/>
      <c r="K91" s="1"/>
    </row>
    <row r="92" spans="1:11" ht="12.75">
      <c r="A92" s="1"/>
      <c r="B92" s="1" t="s">
        <v>251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 t="s">
        <v>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71" t="s">
        <v>252</v>
      </c>
      <c r="G94" s="71"/>
      <c r="I94" s="71" t="s">
        <v>253</v>
      </c>
      <c r="J94" s="71"/>
      <c r="K94" s="1"/>
    </row>
    <row r="95" spans="1:11" ht="12.75">
      <c r="A95" s="1"/>
      <c r="B95" s="1"/>
      <c r="C95" s="1"/>
      <c r="D95" s="1"/>
      <c r="E95" s="1"/>
      <c r="F95" s="55" t="s">
        <v>236</v>
      </c>
      <c r="G95" s="55" t="s">
        <v>237</v>
      </c>
      <c r="I95" s="55" t="s">
        <v>236</v>
      </c>
      <c r="J95" s="55" t="s">
        <v>237</v>
      </c>
      <c r="K95" s="1"/>
    </row>
    <row r="96" spans="1:11" ht="12.75">
      <c r="A96" s="1"/>
      <c r="B96" s="1"/>
      <c r="C96" s="1"/>
      <c r="D96" s="1"/>
      <c r="E96" s="1"/>
      <c r="F96" s="17" t="s">
        <v>6</v>
      </c>
      <c r="G96" s="17" t="s">
        <v>6</v>
      </c>
      <c r="I96" s="17" t="s">
        <v>6</v>
      </c>
      <c r="J96" s="17" t="s">
        <v>6</v>
      </c>
      <c r="K96" s="1"/>
    </row>
    <row r="97" spans="1:11" ht="12.75">
      <c r="A97" s="1"/>
      <c r="B97" s="1" t="s">
        <v>157</v>
      </c>
      <c r="C97" s="1"/>
      <c r="D97" s="1"/>
      <c r="E97" s="1"/>
      <c r="F97" s="17"/>
      <c r="G97" s="17"/>
      <c r="I97" s="17"/>
      <c r="J97" s="17"/>
      <c r="K97" s="1"/>
    </row>
    <row r="98" spans="1:11" ht="12.75">
      <c r="A98" s="1"/>
      <c r="B98" s="1" t="s">
        <v>149</v>
      </c>
      <c r="C98" s="1"/>
      <c r="D98" s="1"/>
      <c r="E98" s="1"/>
      <c r="F98" s="24">
        <v>1265</v>
      </c>
      <c r="G98" s="24">
        <v>1123</v>
      </c>
      <c r="I98" s="24">
        <v>2305</v>
      </c>
      <c r="J98" s="24">
        <v>2363</v>
      </c>
      <c r="K98" s="1"/>
    </row>
    <row r="99" spans="1:11" ht="12.75">
      <c r="A99" s="1"/>
      <c r="B99" s="1"/>
      <c r="C99" s="1"/>
      <c r="D99" s="1"/>
      <c r="E99" s="1"/>
      <c r="F99" s="24"/>
      <c r="G99" s="24"/>
      <c r="I99" s="24"/>
      <c r="J99" s="24"/>
      <c r="K99" s="1"/>
    </row>
    <row r="100" spans="1:11" ht="12.75">
      <c r="A100" s="1"/>
      <c r="B100" s="1" t="s">
        <v>158</v>
      </c>
      <c r="C100" s="1"/>
      <c r="D100" s="1"/>
      <c r="E100" s="1"/>
      <c r="F100" s="24"/>
      <c r="G100" s="24"/>
      <c r="I100" s="24"/>
      <c r="J100" s="24"/>
      <c r="K100" s="1"/>
    </row>
    <row r="101" spans="1:11" ht="12.75">
      <c r="A101" s="1"/>
      <c r="B101" s="1" t="s">
        <v>149</v>
      </c>
      <c r="C101" s="1"/>
      <c r="D101" s="1"/>
      <c r="E101" s="1"/>
      <c r="F101" s="24">
        <v>1679</v>
      </c>
      <c r="G101" s="24">
        <v>1825</v>
      </c>
      <c r="I101" s="24">
        <v>3079</v>
      </c>
      <c r="J101" s="24">
        <v>3639</v>
      </c>
      <c r="K101" s="1"/>
    </row>
    <row r="102" spans="1:11" ht="12.75">
      <c r="A102" s="1" t="s">
        <v>0</v>
      </c>
      <c r="B102" s="1"/>
      <c r="C102" s="1"/>
      <c r="D102" s="1"/>
      <c r="E102" s="1"/>
      <c r="F102" s="7"/>
      <c r="G102" s="7"/>
      <c r="I102" s="7"/>
      <c r="J102" s="7"/>
      <c r="K102" s="1"/>
    </row>
    <row r="103" spans="1:11" ht="12.75">
      <c r="A103" s="1"/>
      <c r="B103" s="1" t="s">
        <v>177</v>
      </c>
      <c r="C103" s="1"/>
      <c r="D103" s="1"/>
      <c r="E103" s="1"/>
      <c r="F103" s="7"/>
      <c r="G103" s="7"/>
      <c r="I103" s="7"/>
      <c r="J103" s="7"/>
      <c r="K103" s="1"/>
    </row>
    <row r="104" spans="1:11" ht="12.75">
      <c r="A104" s="1"/>
      <c r="B104" s="1" t="s">
        <v>160</v>
      </c>
      <c r="C104" s="1"/>
      <c r="D104" s="1"/>
      <c r="E104" s="1"/>
      <c r="F104" s="7">
        <v>78</v>
      </c>
      <c r="G104" s="7">
        <v>50</v>
      </c>
      <c r="I104" s="7">
        <v>86</v>
      </c>
      <c r="J104" s="7">
        <v>105</v>
      </c>
      <c r="K104" s="1"/>
    </row>
    <row r="105" spans="1:11" ht="12.75">
      <c r="A105" s="1"/>
      <c r="B105" s="1"/>
      <c r="C105" s="1"/>
      <c r="D105" s="1"/>
      <c r="E105" s="1"/>
      <c r="F105" s="7"/>
      <c r="G105" s="7"/>
      <c r="I105" s="7"/>
      <c r="J105" s="7"/>
      <c r="K105" s="1"/>
    </row>
    <row r="106" spans="1:11" ht="12.75">
      <c r="A106" s="1"/>
      <c r="B106" s="1" t="s">
        <v>150</v>
      </c>
      <c r="C106" s="1"/>
      <c r="D106" s="1"/>
      <c r="E106" s="1"/>
      <c r="F106" s="7"/>
      <c r="G106" s="7"/>
      <c r="I106" s="7"/>
      <c r="J106" s="7"/>
      <c r="K106" s="1"/>
    </row>
    <row r="107" spans="1:11" ht="12.75">
      <c r="A107" s="1"/>
      <c r="B107" s="1" t="s">
        <v>149</v>
      </c>
      <c r="C107" s="1"/>
      <c r="D107" s="1"/>
      <c r="E107" s="1"/>
      <c r="F107" s="7">
        <v>30</v>
      </c>
      <c r="G107" s="7">
        <v>30</v>
      </c>
      <c r="I107" s="7">
        <v>60</v>
      </c>
      <c r="J107" s="7">
        <v>60</v>
      </c>
      <c r="K107" s="1"/>
    </row>
    <row r="108" spans="1:11" ht="12.75">
      <c r="A108" s="1"/>
      <c r="B108" s="1"/>
      <c r="C108" s="1"/>
      <c r="D108" s="1"/>
      <c r="E108" s="1"/>
      <c r="F108" s="7"/>
      <c r="G108" s="7"/>
      <c r="I108" s="7"/>
      <c r="J108" s="7"/>
      <c r="K108" s="1"/>
    </row>
    <row r="109" spans="1:11" ht="12.75">
      <c r="A109" s="1"/>
      <c r="B109" s="1" t="s">
        <v>151</v>
      </c>
      <c r="C109" s="1"/>
      <c r="D109" s="1"/>
      <c r="E109" s="1"/>
      <c r="F109" s="7"/>
      <c r="G109" s="7"/>
      <c r="I109" s="7"/>
      <c r="J109" s="7"/>
      <c r="K109" s="1"/>
    </row>
    <row r="110" spans="1:11" ht="12.75">
      <c r="A110" s="1"/>
      <c r="B110" s="1" t="s">
        <v>149</v>
      </c>
      <c r="C110" s="1"/>
      <c r="D110" s="1"/>
      <c r="E110" s="1"/>
      <c r="F110" s="7">
        <v>45</v>
      </c>
      <c r="G110" s="7">
        <v>45</v>
      </c>
      <c r="I110" s="7">
        <v>90</v>
      </c>
      <c r="J110" s="7">
        <v>90</v>
      </c>
      <c r="K110" s="1"/>
    </row>
    <row r="111" spans="1:11" ht="12.75">
      <c r="A111" s="1"/>
      <c r="B111" s="1"/>
      <c r="C111" s="1"/>
      <c r="D111" s="1"/>
      <c r="E111" s="1"/>
      <c r="F111" s="7"/>
      <c r="G111" s="7"/>
      <c r="I111" s="7"/>
      <c r="J111" s="7"/>
      <c r="K111" s="1"/>
    </row>
    <row r="112" spans="1:11" ht="12.75">
      <c r="A112" s="1"/>
      <c r="B112" s="1" t="s">
        <v>152</v>
      </c>
      <c r="C112" s="1"/>
      <c r="D112" s="1"/>
      <c r="E112" s="1"/>
      <c r="F112" s="7"/>
      <c r="G112" s="7"/>
      <c r="I112" s="7"/>
      <c r="J112" s="7"/>
      <c r="K112" s="1"/>
    </row>
    <row r="113" spans="1:11" ht="12.75">
      <c r="A113" s="1"/>
      <c r="B113" s="1" t="s">
        <v>153</v>
      </c>
      <c r="C113" s="1"/>
      <c r="D113" s="1"/>
      <c r="E113" s="1"/>
      <c r="F113" s="7">
        <v>5</v>
      </c>
      <c r="G113" s="7">
        <v>5</v>
      </c>
      <c r="I113" s="7">
        <v>11</v>
      </c>
      <c r="J113" s="7">
        <v>11</v>
      </c>
      <c r="K113" s="1"/>
    </row>
    <row r="114" spans="1:11" ht="12.75">
      <c r="A114" s="1"/>
      <c r="B114" s="1"/>
      <c r="C114" s="1"/>
      <c r="D114" s="1"/>
      <c r="E114" s="1"/>
      <c r="F114" s="1"/>
      <c r="G114" s="1"/>
      <c r="I114" s="1"/>
      <c r="J114" s="1"/>
      <c r="K114" s="1"/>
    </row>
    <row r="115" spans="1:11" ht="12.75">
      <c r="A115" s="1"/>
      <c r="B115" s="1" t="s">
        <v>254</v>
      </c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 t="s">
        <v>255</v>
      </c>
      <c r="C116" s="1"/>
      <c r="D116" s="1"/>
      <c r="E116" s="1"/>
      <c r="F116" s="7"/>
      <c r="G116" s="1"/>
      <c r="H116" s="1"/>
      <c r="I116" s="7"/>
      <c r="J116" s="7"/>
      <c r="K116" s="1"/>
    </row>
    <row r="117" spans="1:11" ht="12.75">
      <c r="A117" s="1"/>
      <c r="B117" s="1"/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 t="s">
        <v>78</v>
      </c>
      <c r="B119" s="2" t="s">
        <v>106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2" t="s">
        <v>105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 t="s">
        <v>79</v>
      </c>
      <c r="B122" s="2" t="s">
        <v>32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C123" s="1"/>
      <c r="D123" s="1"/>
      <c r="E123" s="1"/>
      <c r="F123" s="17">
        <v>2010</v>
      </c>
      <c r="G123" s="17">
        <v>2009</v>
      </c>
      <c r="H123" s="1"/>
      <c r="I123" s="1"/>
      <c r="J123" s="1"/>
      <c r="K123" s="1"/>
    </row>
    <row r="124" spans="1:11" ht="12.75">
      <c r="A124" s="2"/>
      <c r="C124" s="1"/>
      <c r="D124" s="1"/>
      <c r="E124" s="1"/>
      <c r="F124" s="17" t="s">
        <v>6</v>
      </c>
      <c r="G124" s="17" t="s">
        <v>6</v>
      </c>
      <c r="H124" s="1"/>
      <c r="I124" s="1"/>
      <c r="J124" s="1"/>
      <c r="K124" s="1"/>
    </row>
    <row r="125" spans="1:11" ht="12.75">
      <c r="A125" s="2"/>
      <c r="B125" s="1" t="s">
        <v>95</v>
      </c>
      <c r="C125" s="1"/>
      <c r="D125" s="1"/>
      <c r="E125" s="1"/>
      <c r="F125" s="7">
        <v>7</v>
      </c>
      <c r="G125" s="7">
        <v>308</v>
      </c>
      <c r="H125" s="1"/>
      <c r="I125" s="1"/>
      <c r="J125" s="1"/>
      <c r="K125" s="1"/>
    </row>
    <row r="126" spans="1:11" ht="12.75">
      <c r="A126" s="2"/>
      <c r="B126" s="1" t="s">
        <v>232</v>
      </c>
      <c r="C126" s="1"/>
      <c r="D126" s="1"/>
      <c r="E126" s="1"/>
      <c r="F126" s="7">
        <v>193</v>
      </c>
      <c r="G126" s="7">
        <v>0</v>
      </c>
      <c r="H126" s="1"/>
      <c r="I126" s="1"/>
      <c r="J126" s="1"/>
      <c r="K126" s="1"/>
    </row>
    <row r="127" spans="1:11" ht="12.75">
      <c r="A127" s="2"/>
      <c r="B127" s="1" t="s">
        <v>94</v>
      </c>
      <c r="C127" s="1"/>
      <c r="D127" s="1"/>
      <c r="E127" s="1"/>
      <c r="F127" s="7">
        <v>-6</v>
      </c>
      <c r="G127" s="7">
        <v>-6</v>
      </c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5"/>
      <c r="G128" s="15"/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8">
        <f>SUM(F125:F127)</f>
        <v>194</v>
      </c>
      <c r="G129" s="8">
        <f>SUM(G125:G127)</f>
        <v>302</v>
      </c>
      <c r="H129" s="1"/>
      <c r="I129" s="1"/>
      <c r="J129" s="1"/>
      <c r="K129" s="1"/>
    </row>
    <row r="130" spans="1:11" ht="12.75">
      <c r="A130" s="2"/>
      <c r="B130" s="2"/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2.75">
      <c r="A131" s="2"/>
      <c r="B131" s="1" t="s">
        <v>262</v>
      </c>
      <c r="C131" s="1"/>
      <c r="D131" s="1"/>
      <c r="E131" s="1"/>
      <c r="F131" s="10"/>
      <c r="G131" s="10"/>
      <c r="H131" s="1"/>
      <c r="I131" s="1"/>
      <c r="J131" s="1"/>
      <c r="K131" s="1"/>
    </row>
    <row r="132" spans="1:11" ht="12.75">
      <c r="A132" s="2"/>
      <c r="B132" s="1" t="s">
        <v>256</v>
      </c>
      <c r="C132" s="1"/>
      <c r="D132" s="1"/>
      <c r="E132" s="1"/>
      <c r="F132" s="10"/>
      <c r="G132" s="10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 t="s">
        <v>80</v>
      </c>
      <c r="B134" s="2" t="s">
        <v>33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 t="s">
        <v>264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 t="s">
        <v>265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 t="s">
        <v>267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 t="s">
        <v>268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 t="s">
        <v>269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 t="s">
        <v>0</v>
      </c>
      <c r="C140" s="1"/>
      <c r="D140" s="1" t="s">
        <v>0</v>
      </c>
      <c r="E140" s="1"/>
      <c r="F140" s="1"/>
      <c r="G140" s="1"/>
      <c r="H140" s="1"/>
      <c r="I140" s="1"/>
      <c r="J140" s="1"/>
      <c r="K140" s="1"/>
    </row>
    <row r="141" spans="1:11" ht="12.75">
      <c r="A141" s="2" t="s">
        <v>81</v>
      </c>
      <c r="B141" s="2" t="s">
        <v>34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 t="s">
        <v>35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 t="s">
        <v>82</v>
      </c>
      <c r="B144" s="2" t="s">
        <v>37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 t="s">
        <v>159</v>
      </c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 t="s">
        <v>83</v>
      </c>
      <c r="B147" s="2" t="s">
        <v>39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 t="s">
        <v>228</v>
      </c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/>
      <c r="B149" s="1"/>
      <c r="C149" s="1"/>
      <c r="G149" s="65">
        <v>40359</v>
      </c>
      <c r="H149" s="65">
        <v>40178</v>
      </c>
      <c r="J149" s="1"/>
      <c r="K149" s="1"/>
    </row>
    <row r="150" spans="1:11" ht="12.75">
      <c r="A150" s="2"/>
      <c r="E150" s="17"/>
      <c r="G150" s="17" t="s">
        <v>6</v>
      </c>
      <c r="H150" s="17" t="s">
        <v>6</v>
      </c>
      <c r="J150" s="1"/>
      <c r="K150" s="1"/>
    </row>
    <row r="151" spans="1:11" ht="12.75">
      <c r="A151" s="2"/>
      <c r="B151" s="20" t="s">
        <v>226</v>
      </c>
      <c r="C151" s="20"/>
      <c r="D151" s="21"/>
      <c r="E151" s="17"/>
      <c r="G151" s="17"/>
      <c r="H151" s="17"/>
      <c r="J151" s="1"/>
      <c r="K151" s="1"/>
    </row>
    <row r="152" spans="1:11" ht="12.75">
      <c r="A152" s="2"/>
      <c r="B152" s="1" t="s">
        <v>40</v>
      </c>
      <c r="C152" s="1"/>
      <c r="D152" s="17"/>
      <c r="E152" s="17"/>
      <c r="G152" s="22">
        <v>86</v>
      </c>
      <c r="H152" s="22">
        <v>67</v>
      </c>
      <c r="J152" s="1"/>
      <c r="K152" s="1"/>
    </row>
    <row r="153" spans="1:11" ht="12.75">
      <c r="A153" s="2"/>
      <c r="B153" s="1" t="s">
        <v>41</v>
      </c>
      <c r="C153" s="1"/>
      <c r="D153" s="17"/>
      <c r="E153" s="17"/>
      <c r="G153" s="22">
        <v>649</v>
      </c>
      <c r="H153" s="22">
        <v>699</v>
      </c>
      <c r="J153" s="1"/>
      <c r="K153" s="1"/>
    </row>
    <row r="154" spans="1:11" ht="12.75">
      <c r="A154" s="2"/>
      <c r="B154" s="1" t="s">
        <v>144</v>
      </c>
      <c r="C154" s="1"/>
      <c r="D154" s="17"/>
      <c r="E154" s="17"/>
      <c r="G154" s="22">
        <v>967</v>
      </c>
      <c r="H154" s="22">
        <f>1066+229</f>
        <v>1295</v>
      </c>
      <c r="J154" s="1"/>
      <c r="K154" s="1"/>
    </row>
    <row r="155" spans="1:11" ht="12.75">
      <c r="A155" s="2"/>
      <c r="B155" s="1" t="s">
        <v>42</v>
      </c>
      <c r="C155" s="1"/>
      <c r="D155" s="17"/>
      <c r="E155" s="17"/>
      <c r="G155" s="23">
        <v>147</v>
      </c>
      <c r="H155" s="23">
        <v>158</v>
      </c>
      <c r="J155" s="1"/>
      <c r="K155" s="1"/>
    </row>
    <row r="156" spans="1:11" ht="12.75">
      <c r="A156" s="2"/>
      <c r="B156" s="1" t="s">
        <v>0</v>
      </c>
      <c r="C156" s="1"/>
      <c r="D156" s="17"/>
      <c r="E156" s="17"/>
      <c r="G156" s="23">
        <f>SUM(G152:G155)</f>
        <v>1849</v>
      </c>
      <c r="H156" s="23">
        <f>SUM(H152:H155)</f>
        <v>2219</v>
      </c>
      <c r="J156" s="1"/>
      <c r="K156" s="1"/>
    </row>
    <row r="157" spans="1:11" ht="12.75">
      <c r="A157" s="2"/>
      <c r="B157" s="1"/>
      <c r="C157" s="1"/>
      <c r="D157" s="17"/>
      <c r="E157" s="17"/>
      <c r="G157" s="24" t="s">
        <v>0</v>
      </c>
      <c r="H157" s="24" t="s">
        <v>0</v>
      </c>
      <c r="J157" s="1"/>
      <c r="K157" s="1"/>
    </row>
    <row r="158" spans="1:11" ht="12.75">
      <c r="A158" s="34"/>
      <c r="B158" s="20" t="s">
        <v>227</v>
      </c>
      <c r="C158" s="20"/>
      <c r="D158" s="21"/>
      <c r="E158" s="17"/>
      <c r="G158" s="24"/>
      <c r="H158" s="24"/>
      <c r="J158" s="1"/>
      <c r="K158" s="1"/>
    </row>
    <row r="159" spans="1:11" ht="12.75">
      <c r="A159" s="34"/>
      <c r="B159" s="1" t="s">
        <v>43</v>
      </c>
      <c r="C159" s="1"/>
      <c r="D159" s="17"/>
      <c r="E159" s="17"/>
      <c r="G159" s="25">
        <v>207</v>
      </c>
      <c r="H159" s="25">
        <v>272</v>
      </c>
      <c r="J159" s="1"/>
      <c r="K159" s="1"/>
    </row>
    <row r="160" spans="1:11" ht="12.75">
      <c r="A160" s="2"/>
      <c r="B160" s="1" t="s">
        <v>138</v>
      </c>
      <c r="C160" s="1"/>
      <c r="D160" s="17"/>
      <c r="E160" s="17"/>
      <c r="G160" s="23">
        <v>363</v>
      </c>
      <c r="H160" s="23">
        <v>266</v>
      </c>
      <c r="J160" s="1"/>
      <c r="K160" s="1"/>
    </row>
    <row r="161" spans="1:11" ht="12.75">
      <c r="A161" s="2"/>
      <c r="B161" s="1" t="s">
        <v>0</v>
      </c>
      <c r="C161" s="1"/>
      <c r="D161" s="17"/>
      <c r="E161" s="17"/>
      <c r="G161" s="23">
        <f>+G159+G160</f>
        <v>570</v>
      </c>
      <c r="H161" s="23">
        <f>+H159+H160</f>
        <v>538</v>
      </c>
      <c r="J161" s="1"/>
      <c r="K161" s="1"/>
    </row>
    <row r="162" spans="1:11" ht="12.75">
      <c r="A162" s="2"/>
      <c r="B162" s="1"/>
      <c r="C162" s="1"/>
      <c r="D162" s="17"/>
      <c r="E162" s="17"/>
      <c r="G162" s="25"/>
      <c r="H162" s="25"/>
      <c r="J162" s="1"/>
      <c r="K162" s="1"/>
    </row>
    <row r="163" spans="1:11" ht="13.5" thickBot="1">
      <c r="A163" s="2"/>
      <c r="B163" s="1" t="s">
        <v>44</v>
      </c>
      <c r="C163" s="1"/>
      <c r="D163" s="17"/>
      <c r="E163" s="17"/>
      <c r="G163" s="26">
        <f>+G156+G161</f>
        <v>2419</v>
      </c>
      <c r="H163" s="26">
        <f>+H156+H161</f>
        <v>2757</v>
      </c>
      <c r="J163" s="1"/>
      <c r="K163" s="1"/>
    </row>
    <row r="164" spans="1:11" ht="12.75">
      <c r="A164" s="2"/>
      <c r="B164" s="1"/>
      <c r="C164" s="1"/>
      <c r="F164" s="10"/>
      <c r="G164" s="1"/>
      <c r="I164" s="1"/>
      <c r="J164" s="1"/>
      <c r="K164" s="1"/>
    </row>
    <row r="165" spans="1:11" ht="12.75">
      <c r="A165" s="2"/>
      <c r="B165" s="1" t="s">
        <v>230</v>
      </c>
      <c r="C165" s="1"/>
      <c r="F165" s="10"/>
      <c r="G165" s="1"/>
      <c r="I165" s="1"/>
      <c r="J165" s="1"/>
      <c r="K165" s="1"/>
    </row>
    <row r="166" spans="1:11" ht="12.75">
      <c r="A166" s="2"/>
      <c r="B166" s="1" t="s">
        <v>229</v>
      </c>
      <c r="C166" s="1"/>
      <c r="F166" s="10" t="s">
        <v>0</v>
      </c>
      <c r="G166" s="8">
        <v>1150</v>
      </c>
      <c r="H166" s="8">
        <v>1281</v>
      </c>
      <c r="I166" s="1"/>
      <c r="J166" s="1"/>
      <c r="K166" s="1"/>
    </row>
    <row r="167" spans="1:11" ht="12.75">
      <c r="A167" s="2"/>
      <c r="B167" s="1"/>
      <c r="C167" s="1"/>
      <c r="F167" s="10"/>
      <c r="G167" s="1"/>
      <c r="H167" s="1"/>
      <c r="I167" s="1"/>
      <c r="J167" s="1"/>
      <c r="K167" s="1"/>
    </row>
    <row r="168" spans="1:11" ht="12.75">
      <c r="A168" s="2" t="s">
        <v>84</v>
      </c>
      <c r="B168" s="2" t="s">
        <v>46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47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 t="s">
        <v>85</v>
      </c>
      <c r="B171" s="2" t="s">
        <v>48</v>
      </c>
      <c r="C171" s="1"/>
      <c r="D171" s="35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27" t="s">
        <v>266</v>
      </c>
      <c r="C172" s="1"/>
      <c r="D172" s="1"/>
      <c r="E172" s="30"/>
      <c r="F172" s="1"/>
      <c r="G172" s="1"/>
      <c r="H172" s="1"/>
      <c r="I172" s="1"/>
      <c r="J172" s="1"/>
      <c r="K172" s="1"/>
    </row>
    <row r="173" spans="1:11" ht="12.75">
      <c r="A173" s="2"/>
      <c r="B173" s="28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31" t="s">
        <v>86</v>
      </c>
      <c r="B174" s="31" t="s">
        <v>50</v>
      </c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.75">
      <c r="A175" s="31"/>
      <c r="B175" s="30" t="s">
        <v>270</v>
      </c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.75">
      <c r="A176" s="31"/>
      <c r="B176" s="30" t="s">
        <v>293</v>
      </c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1"/>
      <c r="B177" s="30" t="s">
        <v>294</v>
      </c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1"/>
      <c r="B178" s="30" t="s">
        <v>0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1" t="s">
        <v>87</v>
      </c>
      <c r="B179" s="31" t="s">
        <v>154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31"/>
      <c r="B180" s="30" t="s">
        <v>271</v>
      </c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.75">
      <c r="A181" s="31"/>
      <c r="B181" s="30" t="s">
        <v>272</v>
      </c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.75">
      <c r="A182" s="31"/>
      <c r="B182" s="30" t="s">
        <v>273</v>
      </c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.75">
      <c r="A183" s="31"/>
      <c r="B183" s="30" t="s">
        <v>0</v>
      </c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.75">
      <c r="A184" s="2" t="s">
        <v>88</v>
      </c>
      <c r="B184" s="2" t="s">
        <v>52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30" t="s">
        <v>274</v>
      </c>
      <c r="C185" s="30"/>
      <c r="D185" s="30"/>
      <c r="E185" s="30"/>
      <c r="F185" s="30"/>
      <c r="G185" s="30"/>
      <c r="H185" s="30"/>
      <c r="I185" s="30"/>
      <c r="J185" s="30"/>
      <c r="K185" s="1"/>
    </row>
    <row r="186" spans="1:11" ht="12.75">
      <c r="A186" s="2"/>
      <c r="B186" s="30" t="s">
        <v>275</v>
      </c>
      <c r="C186" s="30"/>
      <c r="D186" s="30"/>
      <c r="E186" s="30"/>
      <c r="F186" s="30"/>
      <c r="G186" s="30"/>
      <c r="H186" s="30"/>
      <c r="I186" s="30"/>
      <c r="J186" s="30"/>
      <c r="K186" s="1"/>
    </row>
    <row r="187" spans="1:11" ht="12.75">
      <c r="A187" s="2"/>
      <c r="B187" s="56" t="s">
        <v>276</v>
      </c>
      <c r="C187" s="30"/>
      <c r="D187" s="30"/>
      <c r="E187" s="30"/>
      <c r="F187" s="30"/>
      <c r="G187" s="30"/>
      <c r="H187" s="30"/>
      <c r="I187" s="30"/>
      <c r="J187" s="30"/>
      <c r="K187" s="1"/>
    </row>
    <row r="188" spans="1:11" ht="12.75">
      <c r="A188" s="2"/>
      <c r="B188" s="56" t="s">
        <v>0</v>
      </c>
      <c r="C188" s="30"/>
      <c r="D188" s="30"/>
      <c r="E188" s="30"/>
      <c r="F188" s="30"/>
      <c r="G188" s="30"/>
      <c r="H188" s="30"/>
      <c r="I188" s="30"/>
      <c r="J188" s="30"/>
      <c r="K188" s="1"/>
    </row>
    <row r="189" spans="1:11" ht="12.75">
      <c r="A189" s="2" t="s">
        <v>89</v>
      </c>
      <c r="B189" s="2" t="s">
        <v>53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 t="s">
        <v>103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 t="s">
        <v>90</v>
      </c>
      <c r="B192" s="2" t="s">
        <v>54</v>
      </c>
      <c r="I192" s="1"/>
      <c r="J192" s="1"/>
      <c r="K192" s="1"/>
    </row>
    <row r="193" spans="1:11" ht="12.75">
      <c r="A193" s="1"/>
      <c r="B193" s="1" t="s">
        <v>257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 t="s">
        <v>155</v>
      </c>
      <c r="B195" s="2" t="s">
        <v>91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 thickBot="1">
      <c r="A196" s="2"/>
      <c r="B196" s="34" t="s">
        <v>99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34"/>
      <c r="C197" s="1"/>
      <c r="D197" s="1"/>
      <c r="E197" s="1"/>
      <c r="F197" s="1"/>
      <c r="G197" s="48" t="s">
        <v>161</v>
      </c>
      <c r="H197" s="52"/>
      <c r="I197" s="67" t="s">
        <v>258</v>
      </c>
      <c r="J197" s="68"/>
      <c r="K197" s="1"/>
    </row>
    <row r="198" spans="1:11" ht="13.5" thickBot="1">
      <c r="A198" s="1"/>
      <c r="C198" s="11"/>
      <c r="D198" s="11"/>
      <c r="E198" s="11"/>
      <c r="G198" s="49" t="s">
        <v>259</v>
      </c>
      <c r="H198" s="49" t="s">
        <v>260</v>
      </c>
      <c r="I198" s="49" t="s">
        <v>259</v>
      </c>
      <c r="J198" s="49" t="s">
        <v>260</v>
      </c>
      <c r="K198" s="1"/>
    </row>
    <row r="199" spans="1:11" ht="12.75">
      <c r="A199" s="1"/>
      <c r="B199" s="36" t="s">
        <v>137</v>
      </c>
      <c r="C199" s="11"/>
      <c r="D199" s="11"/>
      <c r="E199" s="11"/>
      <c r="G199" s="37"/>
      <c r="H199" s="37"/>
      <c r="I199" s="37"/>
      <c r="J199" s="37"/>
      <c r="K199" s="1"/>
    </row>
    <row r="200" spans="1:11" ht="12.75">
      <c r="A200" s="1"/>
      <c r="B200" s="11" t="s">
        <v>136</v>
      </c>
      <c r="C200" s="11"/>
      <c r="D200" s="11"/>
      <c r="E200" s="11"/>
      <c r="G200" s="5"/>
      <c r="H200" s="5"/>
      <c r="I200" s="5"/>
      <c r="J200" s="5"/>
      <c r="K200" s="1"/>
    </row>
    <row r="201" spans="1:11" ht="12.75">
      <c r="A201" s="1"/>
      <c r="B201" s="11" t="s">
        <v>165</v>
      </c>
      <c r="C201" s="11"/>
      <c r="D201" s="11"/>
      <c r="E201" s="11"/>
      <c r="G201" s="6">
        <f>+'Stat comprehensive income'!B31</f>
        <v>124</v>
      </c>
      <c r="H201" s="6">
        <v>1198</v>
      </c>
      <c r="I201" s="6">
        <v>-510</v>
      </c>
      <c r="J201" s="6">
        <v>546</v>
      </c>
      <c r="K201" s="1"/>
    </row>
    <row r="202" spans="1:11" ht="12.75">
      <c r="A202" s="1"/>
      <c r="B202" s="11"/>
      <c r="C202" s="11"/>
      <c r="D202" s="11"/>
      <c r="E202" s="11"/>
      <c r="G202" s="37"/>
      <c r="H202" s="37"/>
      <c r="I202" s="37"/>
      <c r="J202" s="37"/>
      <c r="K202" s="1"/>
    </row>
    <row r="203" spans="1:11" ht="12.75">
      <c r="A203" s="1"/>
      <c r="B203" s="36" t="s">
        <v>92</v>
      </c>
      <c r="C203" s="11"/>
      <c r="D203" s="11"/>
      <c r="E203" s="11"/>
      <c r="G203" s="37"/>
      <c r="H203" s="37"/>
      <c r="I203" s="37"/>
      <c r="J203" s="37"/>
      <c r="K203" s="1"/>
    </row>
    <row r="204" spans="1:11" ht="12.75">
      <c r="A204" s="1"/>
      <c r="B204" s="72" t="s">
        <v>292</v>
      </c>
      <c r="C204" s="11"/>
      <c r="D204" s="11"/>
      <c r="E204" s="11"/>
      <c r="G204" s="6">
        <v>95927</v>
      </c>
      <c r="H204" s="6">
        <v>95927</v>
      </c>
      <c r="I204" s="6">
        <v>95927</v>
      </c>
      <c r="J204" s="6">
        <v>95927</v>
      </c>
      <c r="K204" s="1"/>
    </row>
    <row r="205" spans="1:11" ht="12.75">
      <c r="A205" s="1"/>
      <c r="B205" s="11"/>
      <c r="C205" s="11"/>
      <c r="D205" s="11"/>
      <c r="E205" s="11"/>
      <c r="G205" s="5"/>
      <c r="H205" s="5"/>
      <c r="I205" s="5"/>
      <c r="J205" s="5"/>
      <c r="K205" s="1"/>
    </row>
    <row r="206" spans="1:11" ht="13.5" thickBot="1">
      <c r="A206" s="1"/>
      <c r="B206" s="36" t="s">
        <v>104</v>
      </c>
      <c r="C206" s="11"/>
      <c r="D206" s="11"/>
      <c r="E206" s="11"/>
      <c r="G206" s="53">
        <f>+G201/G204*100</f>
        <v>0.12926496189811001</v>
      </c>
      <c r="H206" s="53">
        <f>+H201/H204*100</f>
        <v>1.2488663254349661</v>
      </c>
      <c r="I206" s="53">
        <f>+I201/I204*100</f>
        <v>-0.5316542787744847</v>
      </c>
      <c r="J206" s="53">
        <f>+J201/J204*100</f>
        <v>0.5691828160997425</v>
      </c>
      <c r="K206" s="1"/>
    </row>
    <row r="207" spans="1:11" ht="12.75">
      <c r="A207" s="1"/>
      <c r="B207" s="36"/>
      <c r="C207" s="11"/>
      <c r="D207" s="11"/>
      <c r="E207" s="11"/>
      <c r="G207" s="38"/>
      <c r="H207" s="38"/>
      <c r="I207" s="38"/>
      <c r="J207" s="38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H209" s="1"/>
      <c r="I209" s="1"/>
      <c r="K209" s="1"/>
    </row>
    <row r="210" spans="1:11" ht="12.75">
      <c r="A210" s="1"/>
      <c r="B210" s="1"/>
      <c r="C210" s="1"/>
      <c r="D210" s="1"/>
      <c r="E210" s="1"/>
      <c r="F210" s="1"/>
      <c r="H210" s="1"/>
      <c r="I210" s="1"/>
      <c r="K210" s="1"/>
    </row>
    <row r="211" spans="1:11" ht="12.75">
      <c r="A211" s="1"/>
      <c r="B211" s="1"/>
      <c r="C211" s="1"/>
      <c r="D211" s="1"/>
      <c r="E211" s="1"/>
      <c r="F211" s="1"/>
      <c r="H211" s="1"/>
      <c r="I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</sheetData>
  <sheetProtection/>
  <mergeCells count="2">
    <mergeCell ref="F94:G94"/>
    <mergeCell ref="I94:J94"/>
  </mergeCells>
  <printOptions/>
  <pageMargins left="0.75" right="0.97" top="0.33" bottom="0.3" header="0.3" footer="0.3"/>
  <pageSetup horizontalDpi="600" verticalDpi="600" orientation="portrait" scale="78" r:id="rId1"/>
  <rowBreaks count="2" manualBreakCount="2">
    <brk id="77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GHTeoh</cp:lastModifiedBy>
  <cp:lastPrinted>2010-08-23T07:06:07Z</cp:lastPrinted>
  <dcterms:created xsi:type="dcterms:W3CDTF">1999-11-25T03:32:38Z</dcterms:created>
  <dcterms:modified xsi:type="dcterms:W3CDTF">2010-08-23T07:07:15Z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